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ourtneyW\Box\Marketing\Offices - All\W&amp;U\Wealth Management Pieces\2018\SL\"/>
    </mc:Choice>
  </mc:AlternateContent>
  <bookViews>
    <workbookView xWindow="0" yWindow="0" windowWidth="25200" windowHeight="12570"/>
  </bookViews>
  <sheets>
    <sheet name="Monthly College Budget" sheetId="3" r:id="rId1"/>
    <sheet name="chart_calcs" sheetId="4" state="hidden" r:id="rId2"/>
  </sheets>
  <definedNames>
    <definedName name="_xlnm._FilterDatabase" localSheetId="0" hidden="1">'Monthly College Budget'!#REF!</definedName>
    <definedName name="CategoriesExpense">{"room &amp; board";"tuition &amp; fees";"books &amp; supplies";"transportation";"discretionary";"other expenses"}</definedName>
    <definedName name="CategoriesIncome">{"financial aid";"wages (after-tax)";"family help";"from savings";"other"}</definedName>
    <definedName name="FirstMonth">UPPER(TEXT(StartDate,"mmm "))</definedName>
    <definedName name="income_percent_selected_period">'Monthly College Budget'!$Q$33:$Q$37</definedName>
    <definedName name="NextMonth">UPPER(TEXT(EOMONTH(VALUE('Monthly College Budget'!XFD1 &amp; "1"),0)+1,"mmm "))</definedName>
    <definedName name="PercentsExpense">'Monthly College Budget'!$Q$41,'Monthly College Budget'!$Q$47,'Monthly College Budget'!#REF!,'Monthly College Budget'!$Q$54,'Monthly College Budget'!$Q$61,'Monthly College Budget'!$Q$69</definedName>
    <definedName name="PercentsIncome">'Monthly College Budget'!$Q$33:$Q$37</definedName>
    <definedName name="Periods">'Monthly College Budget'!$D$28:$P$28</definedName>
    <definedName name="ScrollBarValue">chart_calcs!$D$13</definedName>
    <definedName name="SelectedPeriod">INDEX(Periods,,ScrollBarValue)</definedName>
    <definedName name="SelectedPeriodCashFlowNegative">INDEX('Monthly College Budget'!$D$29:$P$29,,SelectedPeriodColumn) * NOT(SelectedPeriodIsFunded)</definedName>
    <definedName name="SelectedPeriodCashFlowNegative_Mirror">CHOOSE({1,2,3},0,SelectedPeriodCashFlowNegative,-(MAX(ABS(SelectedPeriodCashFlowNegative),SelectedPeriodCashFlowPositive)))</definedName>
    <definedName name="SelectedPeriodCashFlowPositive">INDEX('Monthly College Budget'!$D$29:$P$29,,SelectedPeriodColumn) * SelectedPeriodIsFunded</definedName>
    <definedName name="SelectedPeriodCashFlowPositive_Mirror">CHOOSE({1,2,3},0,SelectedPeriodCashFlowPositive,(MAX(ABS(SelectedPeriodCashFlowNegative),SelectedPeriodCashFlowPositive)))</definedName>
    <definedName name="SelectedPeriodColumn">MATCH(SelectedPeriod,Periods,0)</definedName>
    <definedName name="SelectedPeriodIsFunded">INDEX('Monthly College Budget'!$D$38:$P$38,,SelectedPeriodColumn)&gt;=INDEX('Monthly College Budget'!$D$75:$P$75,,SelectedPeriodColumn)</definedName>
    <definedName name="SelectedStartMonth">'Monthly College Budget'!$B$26</definedName>
    <definedName name="StartDate">DATEVALUE(SelectedStartMonth &amp;  "1, " &amp; YEAR(TODAY()))</definedName>
  </definedNames>
  <calcPr calcId="152511"/>
</workbook>
</file>

<file path=xl/calcChain.xml><?xml version="1.0" encoding="utf-8"?>
<calcChain xmlns="http://schemas.openxmlformats.org/spreadsheetml/2006/main">
  <c r="P34" i="3" l="1"/>
  <c r="P35" i="3"/>
  <c r="P36" i="3"/>
  <c r="P37" i="3"/>
  <c r="P33" i="3"/>
  <c r="P43" i="3"/>
  <c r="P44" i="3"/>
  <c r="P45" i="3"/>
  <c r="P42" i="3"/>
  <c r="P49" i="3"/>
  <c r="P50" i="3"/>
  <c r="P51" i="3"/>
  <c r="P52" i="3"/>
  <c r="P48" i="3"/>
  <c r="P56" i="3"/>
  <c r="P57" i="3"/>
  <c r="P58" i="3"/>
  <c r="P59" i="3"/>
  <c r="P55" i="3"/>
  <c r="P63" i="3"/>
  <c r="P64" i="3"/>
  <c r="P65" i="3"/>
  <c r="P66" i="3"/>
  <c r="P67" i="3"/>
  <c r="P62" i="3"/>
  <c r="P71" i="3"/>
  <c r="P72" i="3"/>
  <c r="P73" i="3"/>
  <c r="P70" i="3"/>
  <c r="O75" i="3"/>
  <c r="N75" i="3"/>
  <c r="M75" i="3"/>
  <c r="L75" i="3"/>
  <c r="K75" i="3"/>
  <c r="J75" i="3"/>
  <c r="I75" i="3"/>
  <c r="H75" i="3"/>
  <c r="G75" i="3"/>
  <c r="F75" i="3"/>
  <c r="E75" i="3"/>
  <c r="D75" i="3"/>
  <c r="E38" i="3"/>
  <c r="F38" i="3"/>
  <c r="G38" i="3"/>
  <c r="G29" i="3" s="1"/>
  <c r="H38" i="3"/>
  <c r="H29" i="3" s="1"/>
  <c r="I38" i="3"/>
  <c r="J38" i="3"/>
  <c r="J29" i="3" s="1"/>
  <c r="K38" i="3"/>
  <c r="K29" i="3" s="1"/>
  <c r="L38" i="3"/>
  <c r="M38" i="3"/>
  <c r="N38" i="3"/>
  <c r="N29" i="3" s="1"/>
  <c r="O38" i="3"/>
  <c r="O29" i="3" s="1"/>
  <c r="D38" i="3"/>
  <c r="F29" i="3" l="1"/>
  <c r="M29" i="3"/>
  <c r="I29" i="3"/>
  <c r="E29" i="3"/>
  <c r="P69" i="3"/>
  <c r="P41" i="3"/>
  <c r="L29" i="3"/>
  <c r="P61" i="3"/>
  <c r="P54" i="3"/>
  <c r="P47" i="3"/>
  <c r="P75" i="3"/>
  <c r="Q69" i="3" s="1"/>
  <c r="D29" i="3"/>
  <c r="D30" i="3" s="1"/>
  <c r="P38" i="3"/>
  <c r="Q36" i="3" s="1"/>
  <c r="D28" i="3"/>
  <c r="D40" i="3"/>
  <c r="E40" i="3" s="1"/>
  <c r="F40" i="3" s="1"/>
  <c r="G40" i="3" s="1"/>
  <c r="H40" i="3" s="1"/>
  <c r="I40" i="3" s="1"/>
  <c r="J40" i="3" s="1"/>
  <c r="K40" i="3" s="1"/>
  <c r="L40" i="3" s="1"/>
  <c r="M40" i="3" s="1"/>
  <c r="N40" i="3" s="1"/>
  <c r="O40" i="3" s="1"/>
  <c r="D32" i="3"/>
  <c r="Q61" i="3" l="1"/>
  <c r="Q42" i="3"/>
  <c r="Q66" i="3"/>
  <c r="Q67" i="3"/>
  <c r="Q62" i="3"/>
  <c r="Q55" i="3"/>
  <c r="Q48" i="3"/>
  <c r="Q43" i="3"/>
  <c r="Q44" i="3"/>
  <c r="Q41" i="3"/>
  <c r="Q70" i="3"/>
  <c r="Q63" i="3"/>
  <c r="Q64" i="3"/>
  <c r="Q56" i="3"/>
  <c r="Q57" i="3"/>
  <c r="Q47" i="3"/>
  <c r="Q58" i="3"/>
  <c r="Q54" i="3"/>
  <c r="Q59" i="3"/>
  <c r="Q73" i="3"/>
  <c r="Q52" i="3"/>
  <c r="Q75" i="3"/>
  <c r="Q49" i="3"/>
  <c r="Q71" i="3"/>
  <c r="Q50" i="3"/>
  <c r="Q72" i="3"/>
  <c r="Q51" i="3"/>
  <c r="Q65" i="3"/>
  <c r="Q45" i="3"/>
  <c r="Q33" i="3"/>
  <c r="Q34" i="3"/>
  <c r="Q38" i="3"/>
  <c r="Q35" i="3"/>
  <c r="Q37" i="3"/>
  <c r="E28" i="3"/>
  <c r="E32" i="3"/>
  <c r="F32" i="3" s="1"/>
  <c r="G32" i="3" s="1"/>
  <c r="H32" i="3" s="1"/>
  <c r="I32" i="3" s="1"/>
  <c r="J32" i="3" s="1"/>
  <c r="K32" i="3" s="1"/>
  <c r="L32" i="3" s="1"/>
  <c r="M32" i="3" s="1"/>
  <c r="N32" i="3" s="1"/>
  <c r="O32" i="3" s="1"/>
  <c r="F28" i="3" l="1"/>
  <c r="A2" i="3" a="1"/>
  <c r="A2" i="3" s="1"/>
  <c r="G28" i="3" l="1"/>
  <c r="A6" i="3"/>
  <c r="A5" i="3"/>
  <c r="A4" i="3"/>
  <c r="A19" i="3"/>
  <c r="A13" i="3"/>
  <c r="A17" i="3"/>
  <c r="A10" i="3"/>
  <c r="A21" i="3"/>
  <c r="A15" i="3"/>
  <c r="A9" i="3"/>
  <c r="A3" i="3"/>
  <c r="A7" i="3"/>
  <c r="A18" i="3"/>
  <c r="A12" i="3"/>
  <c r="A11" i="3"/>
  <c r="A16" i="3"/>
  <c r="A20" i="3"/>
  <c r="A14" i="3"/>
  <c r="A8" i="3"/>
  <c r="H28" i="3" l="1"/>
  <c r="I28" i="3" l="1"/>
  <c r="J28" i="3" l="1"/>
  <c r="K28" i="3" l="1"/>
  <c r="P29" i="3"/>
  <c r="N30" i="3"/>
  <c r="M30" i="3"/>
  <c r="G30" i="3"/>
  <c r="L30" i="3"/>
  <c r="F30" i="3"/>
  <c r="H30" i="3"/>
  <c r="K30" i="3"/>
  <c r="E30" i="3"/>
  <c r="J30" i="3"/>
  <c r="O30" i="3"/>
  <c r="I30" i="3"/>
  <c r="P30" i="3" l="1"/>
  <c r="E8" i="4"/>
  <c r="F8" i="4" s="1"/>
  <c r="N6" i="3" s="1"/>
  <c r="Q29" i="3"/>
  <c r="L28" i="3"/>
  <c r="M28" i="3" l="1"/>
  <c r="N28" i="3" l="1"/>
  <c r="O28" i="3" l="1"/>
  <c r="D23" i="4" l="1"/>
  <c r="D20" i="4"/>
  <c r="D3" i="4"/>
  <c r="L15" i="4"/>
  <c r="L14" i="4"/>
  <c r="F6" i="4"/>
  <c r="B6" i="3" s="1"/>
  <c r="D14" i="4"/>
  <c r="K14" i="4"/>
  <c r="O15" i="4"/>
  <c r="O14" i="4"/>
  <c r="I14" i="4"/>
  <c r="G14" i="4"/>
  <c r="D19" i="4"/>
  <c r="D21" i="4"/>
  <c r="P15" i="4"/>
  <c r="F7" i="4"/>
  <c r="F6" i="3" s="1"/>
  <c r="J15" i="4"/>
  <c r="F14" i="4"/>
  <c r="D22" i="4"/>
  <c r="M14" i="4"/>
  <c r="D15" i="4"/>
  <c r="P14" i="4"/>
  <c r="K15" i="4"/>
  <c r="F15" i="4"/>
  <c r="M15" i="4"/>
  <c r="I15" i="4"/>
  <c r="N15" i="4"/>
  <c r="H14" i="4"/>
  <c r="N14" i="4"/>
  <c r="Q27" i="3"/>
  <c r="H15" i="4"/>
  <c r="E14" i="4"/>
  <c r="J14" i="4"/>
  <c r="G15" i="4"/>
  <c r="E15" i="4"/>
  <c r="D8" i="4" l="1"/>
  <c r="N5" i="3" s="1"/>
  <c r="D6" i="4"/>
  <c r="B5" i="3" s="1"/>
  <c r="D7" i="4"/>
  <c r="F5" i="3" s="1"/>
</calcChain>
</file>

<file path=xl/sharedStrings.xml><?xml version="1.0" encoding="utf-8"?>
<sst xmlns="http://schemas.openxmlformats.org/spreadsheetml/2006/main" count="80" uniqueCount="72">
  <si>
    <t>Transportation</t>
  </si>
  <si>
    <t>Other</t>
  </si>
  <si>
    <t>Savings</t>
  </si>
  <si>
    <t>Financial help from family</t>
  </si>
  <si>
    <t>Other (child support, public assistance, gifts, etc.)</t>
  </si>
  <si>
    <t>Donations</t>
  </si>
  <si>
    <t>Clothes</t>
  </si>
  <si>
    <t>Financial aid (grants, scholarships, loans) paid to you</t>
  </si>
  <si>
    <t>Withdrawals from savings</t>
  </si>
  <si>
    <t>Discretionary</t>
  </si>
  <si>
    <t>Room &amp; Board</t>
  </si>
  <si>
    <t>Other Expenses</t>
  </si>
  <si>
    <t>Monthly Cash After Expense</t>
  </si>
  <si>
    <t>Cash Flow</t>
  </si>
  <si>
    <t>Cumulative Cash Flow</t>
  </si>
  <si>
    <t>Dynamic Chart Titles</t>
  </si>
  <si>
    <t xml:space="preserve">Scroll Bar Value: </t>
  </si>
  <si>
    <t xml:space="preserve">Cash Flow Chart: </t>
  </si>
  <si>
    <t xml:space="preserve">Cumulative: </t>
  </si>
  <si>
    <t>TOTAL EXPENSES</t>
  </si>
  <si>
    <t>MONTHLY INCOME</t>
  </si>
  <si>
    <t>MONTHLY EXPENSE</t>
  </si>
  <si>
    <t>TOTAL INCOME</t>
  </si>
  <si>
    <t xml:space="preserve">YEAR  </t>
  </si>
  <si>
    <t xml:space="preserve">% INC </t>
  </si>
  <si>
    <t>***This sheet should remain HIDDEN***</t>
  </si>
  <si>
    <t>INCOME CHART DATA</t>
  </si>
  <si>
    <t>After tax wages from a job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</si>
  <si>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</si>
  <si>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</si>
  <si>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</si>
  <si>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</si>
  <si>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</si>
  <si>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</si>
  <si>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</si>
  <si>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</si>
  <si>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</si>
  <si>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</si>
  <si>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</si>
  <si>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</si>
  <si>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Year</t>
  </si>
  <si>
    <t>Financial Aid</t>
  </si>
  <si>
    <t>Wages (After-Tax)</t>
  </si>
  <si>
    <t>Financial Help</t>
  </si>
  <si>
    <t>Savings Withdrawals</t>
  </si>
  <si>
    <t>Student Budget Worksheet</t>
  </si>
  <si>
    <t>-</t>
  </si>
  <si>
    <t>Education Expense</t>
  </si>
  <si>
    <t>Texbooks</t>
  </si>
  <si>
    <t>Supplies</t>
  </si>
  <si>
    <t>Media (Internet, Cable, Etc.)</t>
  </si>
  <si>
    <t>Loans &amp; Credit Card Payment</t>
  </si>
  <si>
    <t>Rent, Mortgage, or Residence</t>
  </si>
  <si>
    <t>Utilities (Heat, Water, Electricity, Gas)</t>
  </si>
  <si>
    <t>Auto Payments</t>
  </si>
  <si>
    <t>Gas &amp; Maintenance</t>
  </si>
  <si>
    <t>Tuition (Including all Fees)</t>
  </si>
  <si>
    <t>Lab Fees</t>
  </si>
  <si>
    <t>Transit (Bus Pass, Subway, Train, etc.)</t>
  </si>
  <si>
    <t>Entertainment (Movies, Dinner, Concerts, etc.)</t>
  </si>
  <si>
    <t>Insurance (Auto, Life, Renter, etc.)</t>
  </si>
  <si>
    <t>Food (Groceries, Meal Plan, Coffee, etc.)</t>
  </si>
  <si>
    <t>Vacation (Including Spening Money)</t>
  </si>
  <si>
    <t>Medical (Dental, Eyewear, Prescription, etc.)</t>
  </si>
  <si>
    <t>% EXP</t>
  </si>
  <si>
    <t>Other (Child support, Public assistance, Gifts, etc.)</t>
  </si>
  <si>
    <t>Financial Aid (Grants, Scholarships, Loans)</t>
  </si>
  <si>
    <t>After-tax Wages</t>
  </si>
  <si>
    <t>Financial Help from Family</t>
  </si>
  <si>
    <t>Withdrawals from Savings</t>
  </si>
  <si>
    <t>SEP</t>
  </si>
  <si>
    <r>
      <t xml:space="preserve">   </t>
    </r>
    <r>
      <rPr>
        <u/>
        <sz val="11"/>
        <color theme="1" tint="0.34998626667073579"/>
        <rFont val="Trebuchet MS"/>
        <family val="2"/>
        <scheme val="minor"/>
      </rPr>
      <t>IMPORTANT!</t>
    </r>
    <r>
      <rPr>
        <sz val="11"/>
        <color theme="1" tint="0.34998626667073579"/>
        <rFont val="Trebuchet MS"/>
        <family val="2"/>
        <scheme val="minor"/>
      </rPr>
      <t xml:space="preserve"> Step 1: Select First Budget Month (i.e. If your school year begins in September, that should be your first budget month).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</si>
</sst>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mmm"/>
    <numFmt numFmtId="165" formatCode="0.0%"/>
    <numFmt numFmtId="166" formatCode="#,##0_);[Red]\(#,##0\);\-\ \ "/>
    <numFmt numFmtId="167" formatCode="_(* #,##0_);_(* \(#,##0\);_(* &quot;-&quot;??_);_(@_)"/>
    <numFmt numFmtId="168" formatCode="0%;\(0%\)"/>
  </numFmts>
  <fonts count="26" x14ac:knownFonts="1">
    <font>
      <sz val="10"/>
      <color theme="3" tint="0.34998626667073579"/>
      <name val="Trebuchet MS"/>
      <family val="2"/>
      <scheme val="minor"/>
    </font>
    <font>
      <sz val="11"/>
      <color theme="0"/>
      <name val="Trebuchet MS"/>
      <family val="2"/>
      <scheme val="minor"/>
    </font>
    <font>
      <b/>
      <sz val="10.5"/>
      <color theme="0"/>
      <name val="Cambria"/>
      <family val="1"/>
      <scheme val="major"/>
    </font>
    <font>
      <sz val="9"/>
      <color theme="1" tint="0.34998626667073579"/>
      <name val="Trebuchet MS"/>
      <family val="2"/>
      <scheme val="minor"/>
    </font>
    <font>
      <b/>
      <sz val="9"/>
      <color theme="1" tint="0.34998626667073579"/>
      <name val="Trebuchet MS"/>
      <family val="2"/>
      <scheme val="minor"/>
    </font>
    <font>
      <sz val="9"/>
      <color theme="1" tint="0.34998626667073579"/>
      <name val="Wingdings 3"/>
      <family val="1"/>
      <charset val="2"/>
    </font>
    <font>
      <sz val="14"/>
      <color theme="1" tint="0.499984740745262"/>
      <name val="Trebuchet MS"/>
      <family val="2"/>
      <scheme val="minor"/>
    </font>
    <font>
      <sz val="30"/>
      <color theme="1" tint="0.499984740745262"/>
      <name val="Trebuchet MS"/>
      <family val="2"/>
      <scheme val="minor"/>
    </font>
    <font>
      <sz val="10"/>
      <color theme="1" tint="0.34998626667073579"/>
      <name val="Trebuchet MS"/>
      <family val="2"/>
      <scheme val="minor"/>
    </font>
    <font>
      <sz val="11"/>
      <color theme="3" tint="0.499984740745262"/>
      <name val="Cambria"/>
      <family val="1"/>
      <scheme val="major"/>
    </font>
    <font>
      <sz val="14"/>
      <color theme="1" tint="0.499984740745262"/>
      <name val="Candara"/>
      <family val="2"/>
    </font>
    <font>
      <b/>
      <sz val="42"/>
      <color theme="4"/>
      <name val="Candara"/>
      <family val="2"/>
    </font>
    <font>
      <sz val="9"/>
      <color theme="1" tint="0.34998626667073579"/>
      <name val="Candara"/>
      <family val="2"/>
    </font>
    <font>
      <sz val="9"/>
      <color theme="0"/>
      <name val="Trebuchet MS"/>
      <family val="2"/>
      <scheme val="minor"/>
    </font>
    <font>
      <sz val="9"/>
      <color rgb="FF003399"/>
      <name val="Cambria"/>
      <family val="1"/>
      <scheme val="major"/>
    </font>
    <font>
      <b/>
      <sz val="10"/>
      <color theme="0"/>
      <name val="Cambria"/>
      <family val="1"/>
      <scheme val="major"/>
    </font>
    <font>
      <b/>
      <sz val="13"/>
      <color theme="0"/>
      <name val="Cambria"/>
      <family val="1"/>
      <scheme val="major"/>
    </font>
    <font>
      <sz val="10"/>
      <name val="Trebuchet MS"/>
      <family val="2"/>
      <scheme val="minor"/>
    </font>
    <font>
      <b/>
      <sz val="10"/>
      <color rgb="FF003399"/>
      <name val="Cambria"/>
      <family val="1"/>
      <scheme val="major"/>
    </font>
    <font>
      <b/>
      <sz val="10"/>
      <color rgb="FF003399"/>
      <name val="Trebuchet MS"/>
      <family val="2"/>
      <scheme val="minor"/>
    </font>
    <font>
      <sz val="11"/>
      <color theme="1" tint="0.34998626667073579"/>
      <name val="Trebuchet MS"/>
      <family val="2"/>
      <scheme val="minor"/>
    </font>
    <font>
      <u/>
      <sz val="11"/>
      <color theme="1" tint="0.34998626667073579"/>
      <name val="Trebuchet MS"/>
      <family val="2"/>
      <scheme val="minor"/>
    </font>
    <font>
      <sz val="42"/>
      <color rgb="FF995905"/>
      <name val="Cambria"/>
      <family val="1"/>
      <scheme val="major"/>
    </font>
    <font>
      <b/>
      <sz val="10.5"/>
      <color rgb="FF995905"/>
      <name val="Cambria"/>
      <family val="1"/>
      <scheme val="major"/>
    </font>
    <font>
      <b/>
      <sz val="10"/>
      <color rgb="FF995905"/>
      <name val="Cambria"/>
      <family val="1"/>
      <scheme val="major"/>
    </font>
    <font>
      <b/>
      <sz val="10"/>
      <color rgb="FF995905"/>
      <name val="Trebuchet MS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DDD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003F4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FFFFFF"/>
      </top>
      <bottom/>
      <diagonal/>
    </border>
    <border>
      <left/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double">
        <color theme="0" tint="-0.1499679555650502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medium">
        <color theme="0"/>
      </bottom>
      <diagonal/>
    </border>
    <border>
      <left style="thin">
        <color theme="1" tint="0.249977111117893"/>
      </left>
      <right style="thin">
        <color theme="1" tint="0.249977111117893"/>
      </right>
      <top style="thin">
        <color theme="1" tint="0.249977111117893"/>
      </top>
      <bottom style="thin">
        <color theme="1" tint="0.249977111117893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1" tint="0.249977111117893"/>
      </top>
      <bottom style="thin">
        <color theme="1" tint="0.249977111117893"/>
      </bottom>
      <diagonal/>
    </border>
    <border>
      <left/>
      <right/>
      <top style="thin">
        <color theme="3" tint="0.249977111117893"/>
      </top>
      <bottom/>
      <diagonal/>
    </border>
    <border>
      <left/>
      <right/>
      <top style="thin">
        <color theme="3" tint="0.249977111117893"/>
      </top>
      <bottom style="thin">
        <color theme="0"/>
      </bottom>
      <diagonal/>
    </border>
    <border>
      <left/>
      <right/>
      <top style="thin">
        <color theme="0" tint="-0.14993743705557422"/>
      </top>
      <bottom style="thin">
        <color theme="2" tint="-0.14999847407452621"/>
      </bottom>
      <diagonal/>
    </border>
    <border>
      <left/>
      <right/>
      <top/>
      <bottom style="thin">
        <color theme="2"/>
      </bottom>
      <diagonal/>
    </border>
    <border>
      <left/>
      <right/>
      <top style="medium">
        <color theme="0"/>
      </top>
      <bottom style="medium">
        <color theme="2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83">
    <xf numFmtId="0" fontId="0" fillId="0" borderId="0" xfId="0"/>
    <xf numFmtId="0" fontId="0" fillId="0" borderId="1" xfId="0" applyFill="1" applyBorder="1"/>
    <xf numFmtId="0" fontId="0" fillId="0" borderId="0" xfId="0" applyFill="1"/>
    <xf numFmtId="0" fontId="0" fillId="0" borderId="0" xfId="0" applyFill="1" applyAlignment="1">
      <alignment horizontal="right"/>
    </xf>
    <xf numFmtId="0" fontId="0" fillId="0" borderId="0" xfId="0" applyFill="1" applyAlignment="1" applyProtection="1">
      <alignment horizontal="center"/>
      <protection locked="0"/>
    </xf>
    <xf numFmtId="0" fontId="3" fillId="0" borderId="0" xfId="0" applyFont="1" applyFill="1"/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/>
    </xf>
    <xf numFmtId="0" fontId="3" fillId="0" borderId="7" xfId="0" applyFont="1" applyFill="1" applyBorder="1"/>
    <xf numFmtId="0" fontId="5" fillId="0" borderId="0" xfId="0" applyFont="1" applyFill="1"/>
    <xf numFmtId="0" fontId="0" fillId="0" borderId="0" xfId="0" applyFill="1" applyAlignment="1">
      <alignment horizontal="center"/>
    </xf>
    <xf numFmtId="165" fontId="0" fillId="0" borderId="0" xfId="0" applyNumberFormat="1" applyFill="1"/>
    <xf numFmtId="0" fontId="0" fillId="0" borderId="1" xfId="0" applyFill="1" applyBorder="1" applyAlignment="1">
      <alignment horizontal="right" indent="5"/>
    </xf>
    <xf numFmtId="0" fontId="7" fillId="0" borderId="0" xfId="0" applyFont="1" applyFill="1" applyAlignment="1">
      <alignment horizontal="left"/>
    </xf>
    <xf numFmtId="0" fontId="7" fillId="0" borderId="0" xfId="2" applyFill="1" applyAlignment="1">
      <alignment horizontal="left" indent="1"/>
    </xf>
    <xf numFmtId="0" fontId="8" fillId="0" borderId="0" xfId="0" applyFont="1" applyFill="1" applyBorder="1"/>
    <xf numFmtId="0" fontId="8" fillId="0" borderId="0" xfId="0" applyFont="1" applyFill="1" applyBorder="1" applyAlignment="1">
      <alignment horizontal="left" indent="2"/>
    </xf>
    <xf numFmtId="0" fontId="8" fillId="0" borderId="0" xfId="0" applyFont="1" applyFill="1" applyAlignment="1">
      <alignment horizontal="left" indent="1"/>
    </xf>
    <xf numFmtId="38" fontId="8" fillId="0" borderId="0" xfId="0" applyNumberFormat="1" applyFont="1" applyFill="1"/>
    <xf numFmtId="0" fontId="8" fillId="0" borderId="0" xfId="0" applyFont="1" applyFill="1"/>
    <xf numFmtId="0" fontId="7" fillId="0" borderId="0" xfId="2" applyFill="1" applyAlignment="1">
      <alignment horizontal="left" indent="2"/>
    </xf>
    <xf numFmtId="0" fontId="3" fillId="0" borderId="0" xfId="0" applyNumberFormat="1" applyFont="1" applyFill="1" applyAlignment="1">
      <alignment vertical="center"/>
    </xf>
    <xf numFmtId="0" fontId="10" fillId="0" borderId="0" xfId="0" applyFont="1" applyFill="1" applyAlignment="1">
      <alignment horizontal="left" indent="1"/>
    </xf>
    <xf numFmtId="0" fontId="10" fillId="0" borderId="0" xfId="3" applyFont="1" applyFill="1" applyAlignment="1">
      <alignment horizontal="left" indent="2"/>
    </xf>
    <xf numFmtId="0" fontId="10" fillId="0" borderId="0" xfId="3" applyFont="1" applyFill="1" applyAlignment="1">
      <alignment horizontal="left" indent="3"/>
    </xf>
    <xf numFmtId="0" fontId="11" fillId="0" borderId="0" xfId="0" applyFont="1" applyFill="1" applyAlignment="1"/>
    <xf numFmtId="0" fontId="12" fillId="0" borderId="0" xfId="0" applyFont="1" applyFill="1" applyAlignment="1">
      <alignment vertical="center"/>
    </xf>
    <xf numFmtId="0" fontId="13" fillId="0" borderId="0" xfId="0" applyFont="1" applyFill="1"/>
    <xf numFmtId="164" fontId="2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/>
    <xf numFmtId="0" fontId="3" fillId="0" borderId="10" xfId="0" applyFont="1" applyFill="1" applyBorder="1"/>
    <xf numFmtId="0" fontId="18" fillId="0" borderId="14" xfId="0" applyFont="1" applyFill="1" applyBorder="1"/>
    <xf numFmtId="0" fontId="19" fillId="0" borderId="0" xfId="0" applyFont="1" applyFill="1" applyBorder="1"/>
    <xf numFmtId="0" fontId="19" fillId="0" borderId="15" xfId="0" applyFont="1" applyFill="1" applyBorder="1"/>
    <xf numFmtId="0" fontId="3" fillId="0" borderId="0" xfId="0" applyFont="1" applyFill="1" applyBorder="1"/>
    <xf numFmtId="0" fontId="3" fillId="0" borderId="18" xfId="0" applyFont="1" applyFill="1" applyBorder="1"/>
    <xf numFmtId="166" fontId="17" fillId="0" borderId="3" xfId="0" applyNumberFormat="1" applyFont="1" applyFill="1" applyBorder="1" applyAlignment="1" applyProtection="1">
      <alignment horizontal="right"/>
      <protection locked="0"/>
    </xf>
    <xf numFmtId="0" fontId="3" fillId="0" borderId="20" xfId="0" applyFont="1" applyFill="1" applyBorder="1"/>
    <xf numFmtId="167" fontId="17" fillId="0" borderId="0" xfId="0" quotePrefix="1" applyNumberFormat="1" applyFont="1" applyFill="1" applyBorder="1" applyAlignment="1" applyProtection="1">
      <alignment horizontal="right"/>
      <protection locked="0"/>
    </xf>
    <xf numFmtId="167" fontId="19" fillId="0" borderId="14" xfId="0" applyNumberFormat="1" applyFont="1" applyFill="1" applyBorder="1"/>
    <xf numFmtId="167" fontId="17" fillId="0" borderId="0" xfId="0" applyNumberFormat="1" applyFont="1" applyFill="1" applyBorder="1" applyAlignment="1" applyProtection="1">
      <alignment horizontal="right"/>
      <protection locked="0"/>
    </xf>
    <xf numFmtId="167" fontId="17" fillId="0" borderId="6" xfId="0" applyNumberFormat="1" applyFont="1" applyFill="1" applyBorder="1" applyAlignment="1" applyProtection="1">
      <alignment horizontal="right"/>
      <protection locked="0"/>
    </xf>
    <xf numFmtId="167" fontId="17" fillId="0" borderId="3" xfId="0" applyNumberFormat="1" applyFont="1" applyFill="1" applyBorder="1" applyAlignment="1" applyProtection="1">
      <alignment horizontal="right"/>
      <protection locked="0"/>
    </xf>
    <xf numFmtId="0" fontId="17" fillId="0" borderId="0" xfId="0" applyFont="1" applyFill="1" applyBorder="1"/>
    <xf numFmtId="167" fontId="17" fillId="5" borderId="13" xfId="0" applyNumberFormat="1" applyFont="1" applyFill="1" applyBorder="1"/>
    <xf numFmtId="9" fontId="17" fillId="5" borderId="10" xfId="0" applyNumberFormat="1" applyFont="1" applyFill="1" applyBorder="1" applyAlignment="1">
      <alignment horizontal="right" indent="1"/>
    </xf>
    <xf numFmtId="0" fontId="17" fillId="0" borderId="6" xfId="0" applyFont="1" applyFill="1" applyBorder="1"/>
    <xf numFmtId="9" fontId="17" fillId="5" borderId="8" xfId="0" applyNumberFormat="1" applyFont="1" applyFill="1" applyBorder="1" applyAlignment="1">
      <alignment horizontal="right" indent="1"/>
    </xf>
    <xf numFmtId="0" fontId="17" fillId="0" borderId="3" xfId="0" applyFont="1" applyFill="1" applyBorder="1"/>
    <xf numFmtId="9" fontId="17" fillId="5" borderId="9" xfId="0" applyNumberFormat="1" applyFont="1" applyFill="1" applyBorder="1" applyAlignment="1">
      <alignment horizontal="right" indent="1"/>
    </xf>
    <xf numFmtId="167" fontId="17" fillId="0" borderId="0" xfId="0" applyNumberFormat="1" applyFont="1" applyFill="1" applyBorder="1"/>
    <xf numFmtId="167" fontId="17" fillId="5" borderId="10" xfId="0" applyNumberFormat="1" applyFont="1" applyFill="1" applyBorder="1"/>
    <xf numFmtId="167" fontId="17" fillId="5" borderId="8" xfId="0" applyNumberFormat="1" applyFont="1" applyFill="1" applyBorder="1"/>
    <xf numFmtId="0" fontId="17" fillId="0" borderId="4" xfId="0" applyFont="1" applyFill="1" applyBorder="1" applyAlignment="1">
      <alignment horizontal="left"/>
    </xf>
    <xf numFmtId="0" fontId="17" fillId="0" borderId="5" xfId="0" applyFont="1" applyFill="1" applyBorder="1" applyAlignment="1">
      <alignment horizontal="left"/>
    </xf>
    <xf numFmtId="0" fontId="17" fillId="0" borderId="17" xfId="0" applyFont="1" applyFill="1" applyBorder="1" applyAlignment="1">
      <alignment horizontal="left"/>
    </xf>
    <xf numFmtId="0" fontId="17" fillId="0" borderId="6" xfId="0" applyFont="1" applyFill="1" applyBorder="1" applyAlignment="1">
      <alignment horizontal="left"/>
    </xf>
    <xf numFmtId="167" fontId="17" fillId="0" borderId="15" xfId="0" applyNumberFormat="1" applyFont="1" applyFill="1" applyBorder="1"/>
    <xf numFmtId="167" fontId="17" fillId="5" borderId="16" xfId="0" applyNumberFormat="1" applyFont="1" applyFill="1" applyBorder="1"/>
    <xf numFmtId="9" fontId="17" fillId="5" borderId="16" xfId="0" applyNumberFormat="1" applyFont="1" applyFill="1" applyBorder="1" applyAlignment="1">
      <alignment horizontal="right" indent="1"/>
    </xf>
    <xf numFmtId="0" fontId="17" fillId="0" borderId="3" xfId="0" applyFont="1" applyFill="1" applyBorder="1" applyAlignment="1">
      <alignment horizontal="left"/>
    </xf>
    <xf numFmtId="0" fontId="17" fillId="3" borderId="0" xfId="0" applyFont="1" applyFill="1"/>
    <xf numFmtId="167" fontId="17" fillId="3" borderId="0" xfId="0" applyNumberFormat="1" applyFont="1" applyFill="1"/>
    <xf numFmtId="167" fontId="17" fillId="3" borderId="19" xfId="0" applyNumberFormat="1" applyFont="1" applyFill="1" applyBorder="1"/>
    <xf numFmtId="168" fontId="17" fillId="3" borderId="0" xfId="0" applyNumberFormat="1" applyFont="1" applyFill="1" applyAlignment="1">
      <alignment horizontal="right" indent="1"/>
    </xf>
    <xf numFmtId="0" fontId="17" fillId="3" borderId="2" xfId="0" applyFont="1" applyFill="1" applyBorder="1"/>
    <xf numFmtId="167" fontId="17" fillId="3" borderId="2" xfId="0" applyNumberFormat="1" applyFont="1" applyFill="1" applyBorder="1"/>
    <xf numFmtId="0" fontId="17" fillId="3" borderId="2" xfId="0" quotePrefix="1" applyFont="1" applyFill="1" applyBorder="1" applyAlignment="1">
      <alignment horizontal="center"/>
    </xf>
    <xf numFmtId="0" fontId="20" fillId="0" borderId="0" xfId="0" applyFont="1" applyFill="1" applyAlignment="1">
      <alignment horizontal="left"/>
    </xf>
    <xf numFmtId="0" fontId="22" fillId="0" borderId="0" xfId="0" applyFont="1" applyFill="1" applyAlignment="1"/>
    <xf numFmtId="14" fontId="23" fillId="4" borderId="12" xfId="1" applyNumberFormat="1" applyFont="1" applyFill="1" applyBorder="1" applyAlignment="1" applyProtection="1">
      <alignment horizontal="center" vertical="center"/>
      <protection locked="0"/>
    </xf>
    <xf numFmtId="0" fontId="16" fillId="6" borderId="11" xfId="0" applyFont="1" applyFill="1" applyBorder="1" applyAlignment="1"/>
    <xf numFmtId="164" fontId="2" fillId="6" borderId="11" xfId="0" applyNumberFormat="1" applyFont="1" applyFill="1" applyBorder="1" applyAlignment="1">
      <alignment horizontal="right"/>
    </xf>
    <xf numFmtId="0" fontId="2" fillId="6" borderId="11" xfId="0" applyFont="1" applyFill="1" applyBorder="1" applyAlignment="1">
      <alignment horizontal="right"/>
    </xf>
    <xf numFmtId="0" fontId="2" fillId="6" borderId="11" xfId="0" applyFont="1" applyFill="1" applyBorder="1" applyAlignment="1">
      <alignment horizontal="center"/>
    </xf>
    <xf numFmtId="0" fontId="15" fillId="6" borderId="11" xfId="0" applyFont="1" applyFill="1" applyBorder="1"/>
    <xf numFmtId="164" fontId="15" fillId="6" borderId="11" xfId="0" applyNumberFormat="1" applyFont="1" applyFill="1" applyBorder="1" applyAlignment="1">
      <alignment horizontal="right"/>
    </xf>
    <xf numFmtId="0" fontId="15" fillId="6" borderId="11" xfId="0" applyFont="1" applyFill="1" applyBorder="1" applyAlignment="1">
      <alignment horizontal="right"/>
    </xf>
    <xf numFmtId="0" fontId="15" fillId="6" borderId="11" xfId="0" applyFont="1" applyFill="1" applyBorder="1" applyAlignment="1">
      <alignment horizontal="center"/>
    </xf>
    <xf numFmtId="0" fontId="24" fillId="0" borderId="14" xfId="0" applyFont="1" applyFill="1" applyBorder="1"/>
    <xf numFmtId="9" fontId="25" fillId="0" borderId="14" xfId="0" applyNumberFormat="1" applyFont="1" applyFill="1" applyBorder="1" applyAlignment="1">
      <alignment horizontal="right" indent="1"/>
    </xf>
    <xf numFmtId="0" fontId="25" fillId="0" borderId="15" xfId="0" applyFont="1" applyFill="1" applyBorder="1"/>
    <xf numFmtId="0" fontId="25" fillId="0" borderId="0" xfId="0" applyFont="1" applyFill="1" applyBorder="1"/>
  </cellXfs>
  <cellStyles count="6">
    <cellStyle name="Accent1" xfId="1" builtinId="29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Normal" xfId="0" builtinId="0" customBuiltin="1"/>
  </cellStyles>
  <dxfs count="1">
    <dxf>
      <font>
        <color theme="7"/>
      </font>
    </dxf>
  </dxfs>
  <tableStyles count="0" defaultTableStyle="TableStyleMedium2" defaultPivotStyle="PivotStyleLight16"/>
  <colors>
    <mruColors>
      <color rgb="FF003F49"/>
      <color rgb="FF995905"/>
      <color rgb="FF00499A"/>
      <color rgb="FF000D26"/>
      <color rgb="FF00194C"/>
      <color rgb="FFB3E2FF"/>
      <color rgb="FFE5FFFF"/>
      <color rgb="FF71A3F3"/>
      <color rgb="FF004DA2"/>
      <color rgb="FF0063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32586220472440947"/>
          <c:w val="1"/>
          <c:h val="0.6563219597550306"/>
        </c:manualLayout>
      </c:layout>
      <c:barChart>
        <c:barDir val="bar"/>
        <c:grouping val="stacked"/>
        <c:varyColors val="0"/>
        <c:ser>
          <c:idx val="0"/>
          <c:order val="0"/>
          <c:tx>
            <c:v>Positive</c:v>
          </c:tx>
          <c:spPr>
            <a:noFill/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  <c:spPr>
              <a:solidFill>
                <a:schemeClr val="accent3"/>
              </a:solidFill>
            </c:spPr>
          </c:dPt>
          <c:dPt>
            <c:idx val="2"/>
            <c:invertIfNegative val="0"/>
            <c:bubble3D val="0"/>
          </c:dPt>
          <c:val>
            <c:numRef>
              <c:f>[0]!SelectedPeriodCashFlowPositive_Mirror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1"/>
          <c:order val="1"/>
          <c:tx>
            <c:v>Negative</c:v>
          </c:tx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  <c:spPr>
              <a:solidFill>
                <a:schemeClr val="accent4"/>
              </a:solidFill>
            </c:spPr>
          </c:dPt>
          <c:dPt>
            <c:idx val="2"/>
            <c:invertIfNegative val="0"/>
            <c:bubble3D val="0"/>
            <c:spPr>
              <a:noFill/>
            </c:spPr>
          </c:dPt>
          <c:val>
            <c:numRef>
              <c:f>[0]!SelectedPeriodCashFlowNegative_Mirror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43859520"/>
        <c:axId val="143858736"/>
      </c:barChart>
      <c:catAx>
        <c:axId val="143859520"/>
        <c:scaling>
          <c:orientation val="minMax"/>
        </c:scaling>
        <c:delete val="1"/>
        <c:axPos val="l"/>
        <c:numFmt formatCode=";;" sourceLinked="0"/>
        <c:majorTickMark val="none"/>
        <c:minorTickMark val="none"/>
        <c:tickLblPos val="nextTo"/>
        <c:crossAx val="143858736"/>
        <c:crosses val="autoZero"/>
        <c:auto val="1"/>
        <c:lblAlgn val="ctr"/>
        <c:lblOffset val="100"/>
        <c:noMultiLvlLbl val="0"/>
      </c:catAx>
      <c:valAx>
        <c:axId val="1438587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3859520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56253995132894"/>
          <c:y val="0.24676610545633015"/>
          <c:w val="0.87143746004867106"/>
          <c:h val="0.43811877173889852"/>
        </c:manualLayout>
      </c:layout>
      <c:lineChart>
        <c:grouping val="standard"/>
        <c:varyColors val="0"/>
        <c:ser>
          <c:idx val="0"/>
          <c:order val="0"/>
          <c:tx>
            <c:v>Cash Flow</c:v>
          </c:tx>
          <c:spPr>
            <a:ln>
              <a:solidFill>
                <a:srgbClr val="003B9A"/>
              </a:solidFill>
            </a:ln>
          </c:spPr>
          <c:marker>
            <c:symbol val="none"/>
          </c:marker>
          <c:cat>
            <c:strRef>
              <c:f>'Monthly College Budget'!$D$28:$P$28</c:f>
              <c:strCache>
                <c:ptCount val="13"/>
                <c:pt idx="0">
                  <c:v>SEP </c:v>
                </c:pt>
                <c:pt idx="1">
                  <c:v>OCT </c:v>
                </c:pt>
                <c:pt idx="2">
                  <c:v>NOV </c:v>
                </c:pt>
                <c:pt idx="3">
                  <c:v>DEC </c:v>
                </c:pt>
                <c:pt idx="4">
                  <c:v>JAN </c:v>
                </c:pt>
                <c:pt idx="5">
                  <c:v>FEB </c:v>
                </c:pt>
                <c:pt idx="6">
                  <c:v>MAR </c:v>
                </c:pt>
                <c:pt idx="7">
                  <c:v>APR </c:v>
                </c:pt>
                <c:pt idx="8">
                  <c:v>MAY </c:v>
                </c:pt>
                <c:pt idx="9">
                  <c:v>JUN </c:v>
                </c:pt>
                <c:pt idx="10">
                  <c:v>JUL </c:v>
                </c:pt>
                <c:pt idx="11">
                  <c:v>AUG </c:v>
                </c:pt>
                <c:pt idx="12">
                  <c:v>YEAR  </c:v>
                </c:pt>
              </c:strCache>
            </c:strRef>
          </c:cat>
          <c:val>
            <c:numRef>
              <c:f>'Monthly College Budget'!$D$29:$P$29</c:f>
              <c:numCache>
                <c:formatCode>_(* #,##0_);_(* \(#,##0\);_(* "-"??_);_(@_)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856384"/>
        <c:axId val="143857168"/>
      </c:lineChart>
      <c:scatterChart>
        <c:scatterStyle val="lineMarker"/>
        <c:varyColors val="0"/>
        <c:ser>
          <c:idx val="1"/>
          <c:order val="1"/>
          <c:tx>
            <c:v>Positive Selected Period</c:v>
          </c:tx>
          <c:spPr>
            <a:ln w="28575">
              <a:noFill/>
            </a:ln>
          </c:spPr>
          <c:marker>
            <c:symbol val="circle"/>
            <c:size val="14"/>
            <c:spPr>
              <a:solidFill>
                <a:srgbClr val="C00000"/>
              </a:solidFill>
              <a:ln>
                <a:noFill/>
              </a:ln>
            </c:spPr>
          </c:marker>
          <c:yVal>
            <c:numRef>
              <c:f>chart_calcs!$D$14:$P$14</c:f>
              <c:numCache>
                <c:formatCode>General</c:formatCode>
                <c:ptCount val="13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</c:numCache>
            </c:numRef>
          </c:yVal>
          <c:smooth val="0"/>
        </c:ser>
        <c:ser>
          <c:idx val="2"/>
          <c:order val="2"/>
          <c:tx>
            <c:v>Negative Selected Period</c:v>
          </c:tx>
          <c:spPr>
            <a:ln w="28575">
              <a:noFill/>
            </a:ln>
          </c:spPr>
          <c:marker>
            <c:symbol val="circle"/>
            <c:size val="14"/>
            <c:spPr>
              <a:solidFill>
                <a:srgbClr val="C00000"/>
              </a:solidFill>
              <a:ln>
                <a:noFill/>
              </a:ln>
            </c:spPr>
          </c:marker>
          <c:yVal>
            <c:numRef>
              <c:f>chart_calcs!$D$15:$P$15</c:f>
              <c:numCache>
                <c:formatCode>General</c:formatCode>
                <c:ptCount val="1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3856384"/>
        <c:axId val="143857168"/>
      </c:scatterChart>
      <c:catAx>
        <c:axId val="14385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25400">
            <a:solidFill>
              <a:schemeClr val="bg1">
                <a:lumMod val="75000"/>
              </a:schemeClr>
            </a:solidFill>
          </a:ln>
        </c:spPr>
        <c:txPr>
          <a:bodyPr/>
          <a:lstStyle/>
          <a:p>
            <a:pPr>
              <a:defRPr sz="1200">
                <a:solidFill>
                  <a:srgbClr val="995905"/>
                </a:solidFill>
                <a:latin typeface="+mj-lt"/>
              </a:defRPr>
            </a:pPr>
            <a:endParaRPr lang="en-US"/>
          </a:p>
        </c:txPr>
        <c:crossAx val="143857168"/>
        <c:crosses val="autoZero"/>
        <c:auto val="1"/>
        <c:lblAlgn val="ctr"/>
        <c:lblOffset val="100"/>
        <c:noMultiLvlLbl val="0"/>
      </c:catAx>
      <c:valAx>
        <c:axId val="143857168"/>
        <c:scaling>
          <c:orientation val="minMax"/>
        </c:scaling>
        <c:delete val="1"/>
        <c:axPos val="l"/>
        <c:numFmt formatCode="&quot;$&quot;#,##0" sourceLinked="0"/>
        <c:majorTickMark val="out"/>
        <c:minorTickMark val="none"/>
        <c:tickLblPos val="nextTo"/>
        <c:crossAx val="143856384"/>
        <c:crosses val="autoZero"/>
        <c:crossBetween val="between"/>
      </c:valAx>
      <c:spPr>
        <a:noFill/>
        <a:ln>
          <a:solidFill>
            <a:srgbClr val="003B9A"/>
          </a:solidFill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347180086041775"/>
          <c:y val="4.3468066491688537E-2"/>
          <c:w val="0.54190547010788059"/>
          <c:h val="0.89865966754155724"/>
        </c:manualLayout>
      </c:layout>
      <c:doughnutChart>
        <c:varyColors val="1"/>
        <c:ser>
          <c:idx val="0"/>
          <c:order val="0"/>
          <c:spPr>
            <a:ln>
              <a:solidFill>
                <a:schemeClr val="bg1"/>
              </a:solidFill>
            </a:ln>
          </c:spPr>
          <c:dPt>
            <c:idx val="0"/>
            <c:bubble3D val="0"/>
            <c:spPr>
              <a:solidFill>
                <a:srgbClr val="00499A"/>
              </a:solidFill>
              <a:ln>
                <a:solidFill>
                  <a:schemeClr val="bg1"/>
                </a:solidFill>
              </a:ln>
            </c:spPr>
          </c:dPt>
          <c:dPt>
            <c:idx val="1"/>
            <c:bubble3D val="0"/>
            <c:spPr>
              <a:solidFill>
                <a:schemeClr val="accent1"/>
              </a:solidFill>
              <a:ln>
                <a:solidFill>
                  <a:schemeClr val="bg1"/>
                </a:solidFill>
              </a:ln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solidFill>
                  <a:schemeClr val="bg1"/>
                </a:solidFill>
              </a:ln>
            </c:spPr>
          </c:dPt>
          <c:dPt>
            <c:idx val="3"/>
            <c:bubble3D val="0"/>
            <c:spPr>
              <a:solidFill>
                <a:srgbClr val="FF0000"/>
              </a:solidFill>
              <a:ln>
                <a:solidFill>
                  <a:schemeClr val="bg1"/>
                </a:solidFill>
              </a:ln>
            </c:spPr>
          </c:dPt>
          <c:dPt>
            <c:idx val="4"/>
            <c:bubble3D val="0"/>
            <c:spPr>
              <a:solidFill>
                <a:schemeClr val="accent3">
                  <a:lumMod val="50000"/>
                </a:schemeClr>
              </a:solidFill>
              <a:ln>
                <a:solidFill>
                  <a:schemeClr val="bg1"/>
                </a:solidFill>
              </a:ln>
            </c:spPr>
          </c:dPt>
          <c:cat>
            <c:strRef>
              <c:f>'Monthly College Budget'!$A$33:$A$37</c:f>
              <c:strCache>
                <c:ptCount val="5"/>
                <c:pt idx="0">
                  <c:v>Financial Aid</c:v>
                </c:pt>
                <c:pt idx="1">
                  <c:v>Wages (After-Tax)</c:v>
                </c:pt>
                <c:pt idx="2">
                  <c:v>Financial Help</c:v>
                </c:pt>
                <c:pt idx="3">
                  <c:v>Savings Withdrawals</c:v>
                </c:pt>
                <c:pt idx="4">
                  <c:v>Other</c:v>
                </c:pt>
              </c:strCache>
            </c:strRef>
          </c:cat>
          <c:val>
            <c:numRef>
              <c:f>chart_calcs!$D$19:$D$23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3"/>
      </c:doughnutChart>
      <c:spPr>
        <a:noFill/>
      </c:spPr>
    </c:plotArea>
    <c:legend>
      <c:legendPos val="r"/>
      <c:layout>
        <c:manualLayout>
          <c:xMode val="edge"/>
          <c:yMode val="edge"/>
          <c:x val="5.9457921486701371E-3"/>
          <c:y val="0.32872572377500131"/>
          <c:w val="0.36469918218366959"/>
          <c:h val="0.48192447018502854"/>
        </c:manualLayout>
      </c:layout>
      <c:overlay val="0"/>
      <c:spPr>
        <a:noFill/>
        <a:ln>
          <a:noFill/>
        </a:ln>
      </c:spPr>
      <c:txPr>
        <a:bodyPr/>
        <a:lstStyle/>
        <a:p>
          <a:pPr rtl="0">
            <a:defRPr sz="1000" b="0" i="0" spc="20" baseline="0">
              <a:solidFill>
                <a:schemeClr val="tx1">
                  <a:lumMod val="50000"/>
                  <a:lumOff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2347180086041775"/>
          <c:y val="4.3468066491688537E-2"/>
          <c:w val="0.54190547010788059"/>
          <c:h val="0.89865966754155724"/>
        </c:manualLayout>
      </c:layout>
      <c:doughnutChart>
        <c:varyColors val="1"/>
        <c:ser>
          <c:idx val="0"/>
          <c:order val="0"/>
          <c:tx>
            <c:strRef>
              <c:f>'Monthly College Budget'!$B$40</c:f>
              <c:strCache>
                <c:ptCount val="1"/>
                <c:pt idx="0">
                  <c:v>MONTHLY EXPENSE</c:v>
                </c:pt>
              </c:strCache>
            </c:strRef>
          </c:tx>
          <c:spPr>
            <a:ln>
              <a:solidFill>
                <a:schemeClr val="bg1"/>
              </a:solidFill>
            </a:ln>
          </c:spPr>
          <c:dPt>
            <c:idx val="0"/>
            <c:bubble3D val="0"/>
            <c:spPr>
              <a:solidFill>
                <a:srgbClr val="00499A"/>
              </a:solidFill>
              <a:ln>
                <a:solidFill>
                  <a:schemeClr val="bg1"/>
                </a:solidFill>
              </a:ln>
            </c:spPr>
          </c:dPt>
          <c:dPt>
            <c:idx val="1"/>
            <c:bubble3D val="0"/>
            <c:spPr>
              <a:solidFill>
                <a:schemeClr val="accent1"/>
              </a:solidFill>
              <a:ln>
                <a:solidFill>
                  <a:schemeClr val="bg1"/>
                </a:solidFill>
              </a:ln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solidFill>
                  <a:schemeClr val="bg1"/>
                </a:solidFill>
              </a:ln>
            </c:spPr>
          </c:dPt>
          <c:dPt>
            <c:idx val="3"/>
            <c:bubble3D val="0"/>
            <c:spPr>
              <a:solidFill>
                <a:srgbClr val="FF0000"/>
              </a:solidFill>
              <a:ln>
                <a:solidFill>
                  <a:schemeClr val="bg1"/>
                </a:solidFill>
              </a:ln>
            </c:spPr>
          </c:dPt>
          <c:dPt>
            <c:idx val="4"/>
            <c:bubble3D val="0"/>
            <c:spPr>
              <a:solidFill>
                <a:schemeClr val="accent3">
                  <a:lumMod val="50000"/>
                </a:schemeClr>
              </a:solidFill>
              <a:ln>
                <a:solidFill>
                  <a:schemeClr val="bg1"/>
                </a:solidFill>
              </a:ln>
            </c:spPr>
          </c:dPt>
          <c:cat>
            <c:strRef>
              <c:f>('Monthly College Budget'!$B$41,'Monthly College Budget'!$B$47,'Monthly College Budget'!$B$54,'Monthly College Budget'!$B$61,'Monthly College Budget'!$B$69)</c:f>
              <c:strCache>
                <c:ptCount val="5"/>
                <c:pt idx="0">
                  <c:v>Room &amp; Board</c:v>
                </c:pt>
                <c:pt idx="1">
                  <c:v>Education Expense</c:v>
                </c:pt>
                <c:pt idx="2">
                  <c:v>Transportation</c:v>
                </c:pt>
                <c:pt idx="3">
                  <c:v>Discretionary</c:v>
                </c:pt>
                <c:pt idx="4">
                  <c:v>Other Expenses</c:v>
                </c:pt>
              </c:strCache>
            </c:strRef>
          </c:cat>
          <c:val>
            <c:numRef>
              <c:f>('Monthly College Budget'!$P$41,'Monthly College Budget'!$P$47,'Monthly College Budget'!$P$54,'Monthly College Budget'!$P$61,'Monthly College Budget'!$P$69)</c:f>
              <c:numCache>
                <c:formatCode>_(* #,##0_);_(* \(#,##0\);_(* "-"??_);_(@_)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3"/>
      </c:doughnutChart>
      <c:spPr>
        <a:noFill/>
      </c:spPr>
    </c:plotArea>
    <c:legend>
      <c:legendPos val="r"/>
      <c:layout>
        <c:manualLayout>
          <c:xMode val="edge"/>
          <c:yMode val="edge"/>
          <c:x val="0"/>
          <c:y val="0.32872572377500131"/>
          <c:w val="0.36469918218366959"/>
          <c:h val="0.48192447018502854"/>
        </c:manualLayout>
      </c:layout>
      <c:overlay val="0"/>
      <c:spPr>
        <a:noFill/>
        <a:ln>
          <a:noFill/>
        </a:ln>
      </c:spPr>
      <c:txPr>
        <a:bodyPr/>
        <a:lstStyle/>
        <a:p>
          <a:pPr rtl="0">
            <a:defRPr sz="1000" b="0" i="0" spc="20" baseline="0">
              <a:solidFill>
                <a:schemeClr val="tx1">
                  <a:lumMod val="50000"/>
                  <a:lumOff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Scroll" dx="16" fmlaLink="chart_calcs!$D$13" horiz="1" max="13" min="1" page="3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5" Type="http://schemas.openxmlformats.org/officeDocument/2006/relationships/image" Target="../media/image1.jpe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1247775</xdr:colOff>
          <xdr:row>21</xdr:row>
          <xdr:rowOff>57150</xdr:rowOff>
        </xdr:from>
        <xdr:to>
          <xdr:col>16</xdr:col>
          <xdr:colOff>619125</xdr:colOff>
          <xdr:row>22</xdr:row>
          <xdr:rowOff>76200</xdr:rowOff>
        </xdr:to>
        <xdr:sp macro="" textlink="">
          <xdr:nvSpPr>
            <xdr:cNvPr id="1032" name="Monthly Scroll" descr="Click to cycle the budget summary by month.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xdr:twoCellAnchor>
    <xdr:from>
      <xdr:col>13</xdr:col>
      <xdr:colOff>226309</xdr:colOff>
      <xdr:row>3</xdr:row>
      <xdr:rowOff>28575</xdr:rowOff>
    </xdr:from>
    <xdr:to>
      <xdr:col>17</xdr:col>
      <xdr:colOff>0</xdr:colOff>
      <xdr:row>14</xdr:row>
      <xdr:rowOff>174911</xdr:rowOff>
    </xdr:to>
    <xdr:graphicFrame macro="">
      <xdr:nvGraphicFramePr>
        <xdr:cNvPr id="16" name="Monthly Cash Flow" descr="Bar chart showing positive and negative cash flow for selected month." title="Monthly Cash Flow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84573</xdr:colOff>
      <xdr:row>15</xdr:row>
      <xdr:rowOff>184184</xdr:rowOff>
    </xdr:from>
    <xdr:to>
      <xdr:col>17</xdr:col>
      <xdr:colOff>0</xdr:colOff>
      <xdr:row>21</xdr:row>
      <xdr:rowOff>656</xdr:rowOff>
    </xdr:to>
    <xdr:graphicFrame macro="">
      <xdr:nvGraphicFramePr>
        <xdr:cNvPr id="3" name="Cash Flow By Month" descr="Line chart showing positive and negative cash flow for each month." title="Cash Flow By Month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523876</xdr:colOff>
      <xdr:row>3</xdr:row>
      <xdr:rowOff>161925</xdr:rowOff>
    </xdr:from>
    <xdr:to>
      <xdr:col>4</xdr:col>
      <xdr:colOff>333189</xdr:colOff>
      <xdr:row>15</xdr:row>
      <xdr:rowOff>117761</xdr:rowOff>
    </xdr:to>
    <xdr:graphicFrame macro="">
      <xdr:nvGraphicFramePr>
        <xdr:cNvPr id="15" name="Monthly Income Summary" descr="Donut chart showing summary of monthly income for selected month." title="Monthly Income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482419</xdr:colOff>
      <xdr:row>4</xdr:row>
      <xdr:rowOff>28322</xdr:rowOff>
    </xdr:from>
    <xdr:to>
      <xdr:col>4</xdr:col>
      <xdr:colOff>482419</xdr:colOff>
      <xdr:row>15</xdr:row>
      <xdr:rowOff>47387</xdr:rowOff>
    </xdr:to>
    <xdr:cxnSp macro="">
      <xdr:nvCxnSpPr>
        <xdr:cNvPr id="19" name="Chart border 1" descr="&quot;&quot;" title="Chart border"/>
        <xdr:cNvCxnSpPr/>
      </xdr:nvCxnSpPr>
      <xdr:spPr>
        <a:xfrm>
          <a:off x="4778194" y="1780922"/>
          <a:ext cx="0" cy="2524140"/>
        </a:xfrm>
        <a:prstGeom prst="line">
          <a:avLst/>
        </a:prstGeom>
        <a:ln w="12700">
          <a:solidFill>
            <a:schemeClr val="bg1">
              <a:lumMod val="8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</xdr:colOff>
      <xdr:row>3</xdr:row>
      <xdr:rowOff>171450</xdr:rowOff>
    </xdr:from>
    <xdr:to>
      <xdr:col>12</xdr:col>
      <xdr:colOff>457580</xdr:colOff>
      <xdr:row>15</xdr:row>
      <xdr:rowOff>127286</xdr:rowOff>
    </xdr:to>
    <xdr:graphicFrame macro="">
      <xdr:nvGraphicFramePr>
        <xdr:cNvPr id="21" name="Monthly Expense Summary" descr="Donut chart showing summary of monthly expenses for selected month." title="Expense Summary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82971</xdr:colOff>
      <xdr:row>4</xdr:row>
      <xdr:rowOff>28322</xdr:rowOff>
    </xdr:from>
    <xdr:to>
      <xdr:col>13</xdr:col>
      <xdr:colOff>82971</xdr:colOff>
      <xdr:row>15</xdr:row>
      <xdr:rowOff>47387</xdr:rowOff>
    </xdr:to>
    <xdr:cxnSp macro="">
      <xdr:nvCxnSpPr>
        <xdr:cNvPr id="22" name="Chart border 2" descr="&quot;&quot;" title="Chart border"/>
        <xdr:cNvCxnSpPr/>
      </xdr:nvCxnSpPr>
      <xdr:spPr>
        <a:xfrm>
          <a:off x="9179346" y="1780922"/>
          <a:ext cx="0" cy="2524140"/>
        </a:xfrm>
        <a:prstGeom prst="line">
          <a:avLst/>
        </a:prstGeom>
        <a:ln w="12700">
          <a:solidFill>
            <a:schemeClr val="bg1">
              <a:lumMod val="8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</xdr:col>
      <xdr:colOff>352425</xdr:colOff>
      <xdr:row>1</xdr:row>
      <xdr:rowOff>92537</xdr:rowOff>
    </xdr:from>
    <xdr:to>
      <xdr:col>12</xdr:col>
      <xdr:colOff>363803</xdr:colOff>
      <xdr:row>1</xdr:row>
      <xdr:rowOff>720154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63000" y="216362"/>
          <a:ext cx="1306778" cy="627617"/>
        </a:xfrm>
        <a:prstGeom prst="rect">
          <a:avLst/>
        </a:prstGeom>
      </xdr:spPr>
    </xdr:pic>
    <xdr:clientData/>
  </xdr:twoCellAnchor>
  <xdr:twoCellAnchor editAs="oneCell">
    <xdr:from>
      <xdr:col>12</xdr:col>
      <xdr:colOff>437224</xdr:colOff>
      <xdr:row>1</xdr:row>
      <xdr:rowOff>114300</xdr:rowOff>
    </xdr:from>
    <xdr:to>
      <xdr:col>16</xdr:col>
      <xdr:colOff>724662</xdr:colOff>
      <xdr:row>1</xdr:row>
      <xdr:rowOff>723900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43199" y="238125"/>
          <a:ext cx="2878238" cy="609600"/>
        </a:xfrm>
        <a:prstGeom prst="rect">
          <a:avLst/>
        </a:prstGeom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0.05841</cdr:x>
      <cdr:y>0.80655</cdr:y>
    </cdr:from>
    <cdr:to>
      <cdr:x>0.89327</cdr:x>
      <cdr:y>0.91999</cdr:y>
    </cdr:to>
    <cdr:sp macro="" textlink="chart_calcs!$D$8">
      <cdr:nvSpPr>
        <cdr:cNvPr id="2" name="TextBox 11"/>
        <cdr:cNvSpPr txBox="1"/>
      </cdr:nvSpPr>
      <cdr:spPr>
        <a:xfrm xmlns:a="http://schemas.openxmlformats.org/drawingml/2006/main">
          <a:off x="123645" y="2138496"/>
          <a:ext cx="1767266" cy="300788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86209F00-A850-4A99-AD2A-AA8609566827}" type="TxLink">
            <a:rPr lang="en-US" sz="1400">
              <a:solidFill>
                <a:srgbClr val="FFFFFF"/>
              </a:solidFill>
            </a:rPr>
            <a:pPr algn="ctr"/>
            <a:t>SEP cash flow:</a:t>
          </a:fld>
          <a:endParaRPr lang="en-US" sz="1400">
            <a:solidFill>
              <a:srgbClr val="FFFFFF"/>
            </a:solidFill>
          </a:endParaRPr>
        </a:p>
      </cdr:txBody>
    </cdr:sp>
  </cdr:relSizeAnchor>
  <cdr:relSizeAnchor xmlns:cdr="http://schemas.openxmlformats.org/drawingml/2006/chartDrawing">
    <cdr:from>
      <cdr:x>0.49966</cdr:x>
      <cdr:y>0.45833</cdr:y>
    </cdr:from>
    <cdr:to>
      <cdr:x>0.49966</cdr:x>
      <cdr:y>0.85833</cdr:y>
    </cdr:to>
    <cdr:cxnSp macro="">
      <cdr:nvCxnSpPr>
        <cdr:cNvPr id="5" name="Straight Connector 4"/>
        <cdr:cNvCxnSpPr/>
      </cdr:nvCxnSpPr>
      <cdr:spPr>
        <a:xfrm xmlns:a="http://schemas.openxmlformats.org/drawingml/2006/main">
          <a:off x="1131929" y="1047750"/>
          <a:ext cx="0" cy="914400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chemeClr val="bg1">
              <a:lumMod val="75000"/>
            </a:schemeClr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0.17913</cdr:y>
    </cdr:from>
    <cdr:to>
      <cdr:x>0.09948</cdr:x>
      <cdr:y>0.51047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0" y="171870"/>
          <a:ext cx="1230978" cy="317908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500" b="1">
              <a:solidFill>
                <a:srgbClr val="995905"/>
              </a:solidFill>
              <a:latin typeface="+mj-lt"/>
            </a:rPr>
            <a:t>CASH FLOW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Monthly College Budget">
      <a:dk1>
        <a:sysClr val="windowText" lastClr="000000"/>
      </a:dk1>
      <a:lt1>
        <a:sysClr val="window" lastClr="FFFFFF"/>
      </a:lt1>
      <a:dk2>
        <a:srgbClr val="000000"/>
      </a:dk2>
      <a:lt2>
        <a:srgbClr val="FFFFFF"/>
      </a:lt2>
      <a:accent1>
        <a:srgbClr val="67BCD1"/>
      </a:accent1>
      <a:accent2>
        <a:srgbClr val="F09912"/>
      </a:accent2>
      <a:accent3>
        <a:srgbClr val="6ECC9E"/>
      </a:accent3>
      <a:accent4>
        <a:srgbClr val="EB4A17"/>
      </a:accent4>
      <a:accent5>
        <a:srgbClr val="9942AC"/>
      </a:accent5>
      <a:accent6>
        <a:srgbClr val="F749A2"/>
      </a:accent6>
      <a:hlink>
        <a:srgbClr val="67BCD1"/>
      </a:hlink>
      <a:folHlink>
        <a:srgbClr val="9942AC"/>
      </a:folHlink>
    </a:clrScheme>
    <a:fontScheme name="Monthly College Budget">
      <a:majorFont>
        <a:latin typeface="Cambria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4"/>
    <pageSetUpPr fitToPage="1"/>
  </sheetPr>
  <dimension ref="A1:U82"/>
  <sheetViews>
    <sheetView showGridLines="0" showRowColHeaders="0" tabSelected="1" zoomScaleNormal="100" workbookViewId="0">
      <selection activeCell="E2" sqref="E2"/>
    </sheetView>
  </sheetViews>
  <sheetFormatPr defaultColWidth="0" defaultRowHeight="19.5" customHeight="1" zeroHeight="1" x14ac:dyDescent="0.35"/>
  <cols>
    <col min="1" max="1" width="8.7109375" style="5" customWidth="1"/>
    <col min="2" max="2" width="5.85546875" style="5" customWidth="1"/>
    <col min="3" max="3" width="43.5703125" style="5" customWidth="1"/>
    <col min="4" max="16" width="9.7109375" style="5" customWidth="1"/>
    <col min="17" max="17" width="11.140625" style="5" customWidth="1"/>
    <col min="18" max="18" width="8.7109375" style="5" customWidth="1"/>
    <col min="19" max="21" width="0" style="5" hidden="1" customWidth="1"/>
    <col min="22" max="16384" width="9.140625" style="5" hidden="1"/>
  </cols>
  <sheetData>
    <row r="1" spans="1:21" s="6" customFormat="1" ht="9.9499999999999993" customHeight="1" x14ac:dyDescent="0.8">
      <c r="A1" s="21"/>
      <c r="B1" s="25"/>
      <c r="C1" s="26"/>
      <c r="D1" s="26"/>
      <c r="E1" s="26"/>
    </row>
    <row r="2" spans="1:21" ht="60" customHeight="1" x14ac:dyDescent="0.65">
      <c r="A2" s="5" t="str">
        <f t="array" ref="A2:A21">""</f>
        <v/>
      </c>
      <c r="B2" s="69" t="s">
        <v>45</v>
      </c>
      <c r="C2" s="29"/>
      <c r="D2" s="29"/>
      <c r="E2" s="29"/>
      <c r="F2" s="29"/>
      <c r="G2" s="29"/>
      <c r="H2" s="29"/>
      <c r="I2"/>
      <c r="J2"/>
      <c r="K2"/>
      <c r="L2"/>
    </row>
    <row r="3" spans="1:21" ht="6" customHeight="1" thickBot="1" x14ac:dyDescent="0.4">
      <c r="A3" s="5" t="str">
        <v/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</row>
    <row r="4" spans="1:21" ht="15" customHeight="1" x14ac:dyDescent="0.35">
      <c r="A4" s="5" t="str">
        <v/>
      </c>
    </row>
    <row r="5" spans="1:21" ht="19.5" customHeight="1" x14ac:dyDescent="0.35">
      <c r="A5" s="5" t="str">
        <v/>
      </c>
      <c r="B5" s="22" t="str">
        <f ca="1">chart_calcs!$D$6</f>
        <v>SEP income:</v>
      </c>
      <c r="F5" s="23" t="str">
        <f ca="1">chart_calcs!$D$7</f>
        <v>SEP expenses:</v>
      </c>
      <c r="N5" s="24" t="str">
        <f ca="1">chart_calcs!$D$8</f>
        <v>SEP cash flow:</v>
      </c>
    </row>
    <row r="6" spans="1:21" ht="38.25" customHeight="1" x14ac:dyDescent="0.55000000000000004">
      <c r="A6" s="5" t="str">
        <v/>
      </c>
      <c r="B6" s="13" t="str">
        <f ca="1">" "&amp;chart_calcs!$F$6</f>
        <v xml:space="preserve"> $</v>
      </c>
      <c r="F6" s="14" t="str">
        <f ca="1">" "&amp;chart_calcs!$F$7</f>
        <v xml:space="preserve"> $</v>
      </c>
      <c r="N6" s="20" t="str">
        <f>" "&amp;chart_calcs!$F$8</f>
        <v xml:space="preserve"> $</v>
      </c>
    </row>
    <row r="7" spans="1:21" ht="19.5" customHeight="1" x14ac:dyDescent="0.35">
      <c r="A7" s="5" t="str">
        <v/>
      </c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U7"/>
    </row>
    <row r="8" spans="1:21" ht="15" customHeight="1" x14ac:dyDescent="0.35">
      <c r="A8" s="5" t="str">
        <v/>
      </c>
    </row>
    <row r="9" spans="1:21" ht="15" customHeight="1" x14ac:dyDescent="0.35">
      <c r="A9" s="5" t="str">
        <v/>
      </c>
    </row>
    <row r="10" spans="1:21" ht="15" customHeight="1" x14ac:dyDescent="0.35">
      <c r="A10" s="5" t="str">
        <v/>
      </c>
    </row>
    <row r="11" spans="1:21" ht="15" customHeight="1" x14ac:dyDescent="0.35">
      <c r="A11" s="5" t="str">
        <v/>
      </c>
    </row>
    <row r="12" spans="1:21" ht="15" customHeight="1" x14ac:dyDescent="0.35">
      <c r="A12" s="5" t="str">
        <v/>
      </c>
    </row>
    <row r="13" spans="1:21" ht="15" customHeight="1" x14ac:dyDescent="0.35">
      <c r="A13" s="5" t="str">
        <v/>
      </c>
    </row>
    <row r="14" spans="1:21" ht="15" customHeight="1" x14ac:dyDescent="0.35">
      <c r="A14" s="5" t="str">
        <v/>
      </c>
    </row>
    <row r="15" spans="1:21" ht="15" customHeight="1" x14ac:dyDescent="0.35">
      <c r="A15" s="5" t="str">
        <v/>
      </c>
      <c r="C15" s="9"/>
    </row>
    <row r="16" spans="1:21" ht="15" customHeight="1" x14ac:dyDescent="0.35">
      <c r="A16" s="5" t="str">
        <v/>
      </c>
    </row>
    <row r="17" spans="1:20" ht="15" customHeight="1" x14ac:dyDescent="0.35">
      <c r="A17" s="5" t="str">
        <v/>
      </c>
    </row>
    <row r="18" spans="1:20" ht="15" customHeight="1" x14ac:dyDescent="0.35">
      <c r="A18" s="5" t="str">
        <v/>
      </c>
    </row>
    <row r="19" spans="1:20" ht="15" customHeight="1" x14ac:dyDescent="0.35">
      <c r="A19" s="5" t="str">
        <v/>
      </c>
    </row>
    <row r="20" spans="1:20" ht="15" customHeight="1" x14ac:dyDescent="0.35">
      <c r="A20" s="5" t="str">
        <v/>
      </c>
    </row>
    <row r="21" spans="1:20" ht="15" customHeight="1" x14ac:dyDescent="0.35">
      <c r="A21" s="5" t="str">
        <v/>
      </c>
    </row>
    <row r="22" spans="1:20" ht="15" customHeight="1" x14ac:dyDescent="0.35"/>
    <row r="23" spans="1:20" ht="15" customHeight="1" x14ac:dyDescent="0.35"/>
    <row r="24" spans="1:20" ht="15" customHeight="1" thickBot="1" x14ac:dyDescent="0.4"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20" ht="15" customHeight="1" thickTop="1" x14ac:dyDescent="0.35"/>
    <row r="26" spans="1:20" ht="19.5" customHeight="1" x14ac:dyDescent="0.35">
      <c r="B26" s="70" t="s">
        <v>70</v>
      </c>
      <c r="C26" s="68" t="s">
        <v>71</v>
      </c>
    </row>
    <row r="27" spans="1:20" ht="19.5" customHeight="1" x14ac:dyDescent="0.35">
      <c r="Q27" s="28" t="str">
        <f ca="1">SelectedPeriod</f>
        <v xml:space="preserve">SEP </v>
      </c>
      <c r="T27" s="30"/>
    </row>
    <row r="28" spans="1:20" ht="19.5" customHeight="1" thickBot="1" x14ac:dyDescent="0.4">
      <c r="A28" s="7"/>
      <c r="B28" s="71" t="s">
        <v>12</v>
      </c>
      <c r="C28" s="71"/>
      <c r="D28" s="72" t="str">
        <f ca="1">FirstMonth</f>
        <v xml:space="preserve">SEP </v>
      </c>
      <c r="E28" s="72" t="str">
        <f t="shared" ref="E28:O28" ca="1" si="0">NextMonth</f>
        <v xml:space="preserve">OCT </v>
      </c>
      <c r="F28" s="72" t="str">
        <f t="shared" ca="1" si="0"/>
        <v xml:space="preserve">NOV </v>
      </c>
      <c r="G28" s="72" t="str">
        <f t="shared" ca="1" si="0"/>
        <v xml:space="preserve">DEC </v>
      </c>
      <c r="H28" s="72" t="str">
        <f t="shared" ca="1" si="0"/>
        <v xml:space="preserve">JAN </v>
      </c>
      <c r="I28" s="72" t="str">
        <f t="shared" ca="1" si="0"/>
        <v xml:space="preserve">FEB </v>
      </c>
      <c r="J28" s="72" t="str">
        <f t="shared" ca="1" si="0"/>
        <v xml:space="preserve">MAR </v>
      </c>
      <c r="K28" s="72" t="str">
        <f t="shared" ca="1" si="0"/>
        <v xml:space="preserve">APR </v>
      </c>
      <c r="L28" s="72" t="str">
        <f t="shared" ca="1" si="0"/>
        <v xml:space="preserve">MAY </v>
      </c>
      <c r="M28" s="72" t="str">
        <f t="shared" ca="1" si="0"/>
        <v xml:space="preserve">JUN </v>
      </c>
      <c r="N28" s="72" t="str">
        <f t="shared" ca="1" si="0"/>
        <v xml:space="preserve">JUL </v>
      </c>
      <c r="O28" s="72" t="str">
        <f t="shared" ca="1" si="0"/>
        <v xml:space="preserve">AUG </v>
      </c>
      <c r="P28" s="73" t="s">
        <v>23</v>
      </c>
      <c r="Q28" s="74" t="s">
        <v>24</v>
      </c>
    </row>
    <row r="29" spans="1:20" ht="19.5" customHeight="1" thickBot="1" x14ac:dyDescent="0.4">
      <c r="B29" s="61" t="s">
        <v>13</v>
      </c>
      <c r="C29" s="61"/>
      <c r="D29" s="62">
        <f>D38-D75</f>
        <v>0</v>
      </c>
      <c r="E29" s="62">
        <f t="shared" ref="E29:O29" si="1">E38-E75</f>
        <v>0</v>
      </c>
      <c r="F29" s="62">
        <f t="shared" si="1"/>
        <v>0</v>
      </c>
      <c r="G29" s="62">
        <f t="shared" si="1"/>
        <v>0</v>
      </c>
      <c r="H29" s="62">
        <f t="shared" si="1"/>
        <v>0</v>
      </c>
      <c r="I29" s="62">
        <f t="shared" si="1"/>
        <v>0</v>
      </c>
      <c r="J29" s="62">
        <f t="shared" si="1"/>
        <v>0</v>
      </c>
      <c r="K29" s="62">
        <f t="shared" si="1"/>
        <v>0</v>
      </c>
      <c r="L29" s="62">
        <f t="shared" si="1"/>
        <v>0</v>
      </c>
      <c r="M29" s="62">
        <f t="shared" si="1"/>
        <v>0</v>
      </c>
      <c r="N29" s="62">
        <f t="shared" si="1"/>
        <v>0</v>
      </c>
      <c r="O29" s="62">
        <f t="shared" si="1"/>
        <v>0</v>
      </c>
      <c r="P29" s="63">
        <f>SUM(D29:O29)</f>
        <v>0</v>
      </c>
      <c r="Q29" s="64" t="e">
        <f>P29/P29</f>
        <v>#DIV/0!</v>
      </c>
    </row>
    <row r="30" spans="1:20" ht="19.5" customHeight="1" x14ac:dyDescent="0.35">
      <c r="B30" s="65" t="s">
        <v>14</v>
      </c>
      <c r="C30" s="65"/>
      <c r="D30" s="66">
        <f>SUM($D$29:D$29)</f>
        <v>0</v>
      </c>
      <c r="E30" s="66">
        <f>SUM($D$29:E$29)</f>
        <v>0</v>
      </c>
      <c r="F30" s="66">
        <f>SUM($D$29:F$29)</f>
        <v>0</v>
      </c>
      <c r="G30" s="66">
        <f>SUM($D$29:G$29)</f>
        <v>0</v>
      </c>
      <c r="H30" s="66">
        <f>SUM($D$29:H$29)</f>
        <v>0</v>
      </c>
      <c r="I30" s="66">
        <f>SUM($D$29:I$29)</f>
        <v>0</v>
      </c>
      <c r="J30" s="66">
        <f>SUM($D$29:J$29)</f>
        <v>0</v>
      </c>
      <c r="K30" s="66">
        <f>SUM($D$29:K$29)</f>
        <v>0</v>
      </c>
      <c r="L30" s="66">
        <f>SUM($D$29:L$29)</f>
        <v>0</v>
      </c>
      <c r="M30" s="66">
        <f>SUM($D$29:M$29)</f>
        <v>0</v>
      </c>
      <c r="N30" s="66">
        <f>SUM($D$29:N$29)</f>
        <v>0</v>
      </c>
      <c r="O30" s="66">
        <f>SUM($D$29:O$29)</f>
        <v>0</v>
      </c>
      <c r="P30" s="62">
        <f>SUM(D30:O30)</f>
        <v>0</v>
      </c>
      <c r="Q30" s="67" t="s">
        <v>46</v>
      </c>
    </row>
    <row r="31" spans="1:20" ht="19.5" customHeight="1" x14ac:dyDescent="0.35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</row>
    <row r="32" spans="1:20" ht="19.5" customHeight="1" thickBot="1" x14ac:dyDescent="0.4">
      <c r="A32" s="7"/>
      <c r="B32" s="75" t="s">
        <v>20</v>
      </c>
      <c r="C32" s="75"/>
      <c r="D32" s="76" t="str">
        <f ca="1">FirstMonth</f>
        <v xml:space="preserve">SEP </v>
      </c>
      <c r="E32" s="76" t="str">
        <f t="shared" ref="E32:O32" ca="1" si="2">NextMonth</f>
        <v xml:space="preserve">OCT </v>
      </c>
      <c r="F32" s="76" t="str">
        <f t="shared" ca="1" si="2"/>
        <v xml:space="preserve">NOV </v>
      </c>
      <c r="G32" s="76" t="str">
        <f t="shared" ca="1" si="2"/>
        <v xml:space="preserve">DEC </v>
      </c>
      <c r="H32" s="76" t="str">
        <f t="shared" ca="1" si="2"/>
        <v xml:space="preserve">JAN </v>
      </c>
      <c r="I32" s="76" t="str">
        <f t="shared" ca="1" si="2"/>
        <v xml:space="preserve">FEB </v>
      </c>
      <c r="J32" s="76" t="str">
        <f t="shared" ca="1" si="2"/>
        <v xml:space="preserve">MAR </v>
      </c>
      <c r="K32" s="76" t="str">
        <f t="shared" ca="1" si="2"/>
        <v xml:space="preserve">APR </v>
      </c>
      <c r="L32" s="76" t="str">
        <f t="shared" ca="1" si="2"/>
        <v xml:space="preserve">MAY </v>
      </c>
      <c r="M32" s="76" t="str">
        <f t="shared" ca="1" si="2"/>
        <v xml:space="preserve">JUN </v>
      </c>
      <c r="N32" s="76" t="str">
        <f t="shared" ca="1" si="2"/>
        <v xml:space="preserve">JUL </v>
      </c>
      <c r="O32" s="76" t="str">
        <f t="shared" ca="1" si="2"/>
        <v xml:space="preserve">AUG </v>
      </c>
      <c r="P32" s="77" t="s">
        <v>23</v>
      </c>
      <c r="Q32" s="78" t="s">
        <v>24</v>
      </c>
    </row>
    <row r="33" spans="1:18" ht="19.5" customHeight="1" x14ac:dyDescent="0.35">
      <c r="A33" s="27" t="s">
        <v>41</v>
      </c>
      <c r="B33" s="43" t="s">
        <v>66</v>
      </c>
      <c r="C33" s="43"/>
      <c r="D33" s="38">
        <v>0</v>
      </c>
      <c r="E33" s="40">
        <v>0</v>
      </c>
      <c r="F33" s="40">
        <v>0</v>
      </c>
      <c r="G33" s="40">
        <v>0</v>
      </c>
      <c r="H33" s="40">
        <v>0</v>
      </c>
      <c r="I33" s="40">
        <v>0</v>
      </c>
      <c r="J33" s="40">
        <v>0</v>
      </c>
      <c r="K33" s="40">
        <v>0</v>
      </c>
      <c r="L33" s="40">
        <v>0</v>
      </c>
      <c r="M33" s="40">
        <v>0</v>
      </c>
      <c r="N33" s="40">
        <v>0</v>
      </c>
      <c r="O33" s="40">
        <v>0</v>
      </c>
      <c r="P33" s="44">
        <f>SUM(D33:O33)</f>
        <v>0</v>
      </c>
      <c r="Q33" s="45" t="e">
        <f>P33/P38</f>
        <v>#DIV/0!</v>
      </c>
    </row>
    <row r="34" spans="1:18" ht="19.5" customHeight="1" x14ac:dyDescent="0.35">
      <c r="A34" s="27" t="s">
        <v>42</v>
      </c>
      <c r="B34" s="46" t="s">
        <v>67</v>
      </c>
      <c r="C34" s="46"/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4">
        <f t="shared" ref="P34:P37" si="3">SUM(D34:O34)</f>
        <v>0</v>
      </c>
      <c r="Q34" s="47" t="e">
        <f>P34/P38</f>
        <v>#DIV/0!</v>
      </c>
    </row>
    <row r="35" spans="1:18" ht="19.5" customHeight="1" x14ac:dyDescent="0.35">
      <c r="A35" s="27" t="s">
        <v>43</v>
      </c>
      <c r="B35" s="46" t="s">
        <v>68</v>
      </c>
      <c r="C35" s="46"/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4">
        <f t="shared" si="3"/>
        <v>0</v>
      </c>
      <c r="Q35" s="47" t="e">
        <f>P35/P38</f>
        <v>#DIV/0!</v>
      </c>
    </row>
    <row r="36" spans="1:18" ht="19.5" customHeight="1" x14ac:dyDescent="0.35">
      <c r="A36" s="27" t="s">
        <v>44</v>
      </c>
      <c r="B36" s="46" t="s">
        <v>69</v>
      </c>
      <c r="C36" s="46"/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4">
        <f t="shared" si="3"/>
        <v>0</v>
      </c>
      <c r="Q36" s="47" t="e">
        <f>P36/P38</f>
        <v>#DIV/0!</v>
      </c>
    </row>
    <row r="37" spans="1:18" ht="19.5" customHeight="1" x14ac:dyDescent="0.35">
      <c r="A37" s="27" t="s">
        <v>1</v>
      </c>
      <c r="B37" s="48" t="s">
        <v>65</v>
      </c>
      <c r="C37" s="48"/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4">
        <f t="shared" si="3"/>
        <v>0</v>
      </c>
      <c r="Q37" s="49" t="e">
        <f>P37/P38</f>
        <v>#DIV/0!</v>
      </c>
    </row>
    <row r="38" spans="1:18" ht="19.5" customHeight="1" x14ac:dyDescent="0.35">
      <c r="B38" s="79" t="s">
        <v>22</v>
      </c>
      <c r="C38" s="31"/>
      <c r="D38" s="39">
        <f>SUM(D33:D37)</f>
        <v>0</v>
      </c>
      <c r="E38" s="39">
        <f t="shared" ref="E38:O38" si="4">SUM(E33:E37)</f>
        <v>0</v>
      </c>
      <c r="F38" s="39">
        <f t="shared" si="4"/>
        <v>0</v>
      </c>
      <c r="G38" s="39">
        <f t="shared" si="4"/>
        <v>0</v>
      </c>
      <c r="H38" s="39">
        <f t="shared" si="4"/>
        <v>0</v>
      </c>
      <c r="I38" s="39">
        <f t="shared" si="4"/>
        <v>0</v>
      </c>
      <c r="J38" s="39">
        <f t="shared" si="4"/>
        <v>0</v>
      </c>
      <c r="K38" s="39">
        <f t="shared" si="4"/>
        <v>0</v>
      </c>
      <c r="L38" s="39">
        <f t="shared" si="4"/>
        <v>0</v>
      </c>
      <c r="M38" s="39">
        <f t="shared" si="4"/>
        <v>0</v>
      </c>
      <c r="N38" s="39">
        <f t="shared" si="4"/>
        <v>0</v>
      </c>
      <c r="O38" s="39">
        <f t="shared" si="4"/>
        <v>0</v>
      </c>
      <c r="P38" s="39">
        <f>SUM(P33:P37)</f>
        <v>0</v>
      </c>
      <c r="Q38" s="80" t="e">
        <f>P38/P38</f>
        <v>#DIV/0!</v>
      </c>
    </row>
    <row r="39" spans="1:18" ht="19.5" customHeight="1" x14ac:dyDescent="0.35"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</row>
    <row r="40" spans="1:18" ht="19.5" customHeight="1" thickBot="1" x14ac:dyDescent="0.4">
      <c r="A40" s="7"/>
      <c r="B40" s="75" t="s">
        <v>21</v>
      </c>
      <c r="C40" s="75"/>
      <c r="D40" s="76" t="str">
        <f ca="1">FirstMonth</f>
        <v xml:space="preserve">SEP </v>
      </c>
      <c r="E40" s="76" t="str">
        <f t="shared" ref="E40:O40" ca="1" si="5">NextMonth</f>
        <v xml:space="preserve">OCT </v>
      </c>
      <c r="F40" s="76" t="str">
        <f t="shared" ca="1" si="5"/>
        <v xml:space="preserve">NOV </v>
      </c>
      <c r="G40" s="76" t="str">
        <f t="shared" ca="1" si="5"/>
        <v xml:space="preserve">DEC </v>
      </c>
      <c r="H40" s="76" t="str">
        <f t="shared" ca="1" si="5"/>
        <v xml:space="preserve">JAN </v>
      </c>
      <c r="I40" s="76" t="str">
        <f t="shared" ca="1" si="5"/>
        <v xml:space="preserve">FEB </v>
      </c>
      <c r="J40" s="76" t="str">
        <f t="shared" ca="1" si="5"/>
        <v xml:space="preserve">MAR </v>
      </c>
      <c r="K40" s="76" t="str">
        <f t="shared" ca="1" si="5"/>
        <v xml:space="preserve">APR </v>
      </c>
      <c r="L40" s="76" t="str">
        <f t="shared" ca="1" si="5"/>
        <v xml:space="preserve">MAY </v>
      </c>
      <c r="M40" s="76" t="str">
        <f t="shared" ca="1" si="5"/>
        <v xml:space="preserve">JUN </v>
      </c>
      <c r="N40" s="76" t="str">
        <f t="shared" ca="1" si="5"/>
        <v xml:space="preserve">JUL </v>
      </c>
      <c r="O40" s="76" t="str">
        <f t="shared" ca="1" si="5"/>
        <v xml:space="preserve">AUG </v>
      </c>
      <c r="P40" s="77" t="s">
        <v>23</v>
      </c>
      <c r="Q40" s="78" t="s">
        <v>64</v>
      </c>
    </row>
    <row r="41" spans="1:18" ht="19.5" customHeight="1" x14ac:dyDescent="0.35">
      <c r="B41" s="82" t="s">
        <v>10</v>
      </c>
      <c r="C41" s="32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1">
        <f>SUM(P42:P45)</f>
        <v>0</v>
      </c>
      <c r="Q41" s="45" t="e">
        <f>P41/$P$75</f>
        <v>#DIV/0!</v>
      </c>
    </row>
    <row r="42" spans="1:18" ht="19.5" customHeight="1" x14ac:dyDescent="0.35">
      <c r="B42" s="16"/>
      <c r="C42" s="53" t="s">
        <v>52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52">
        <f>SUM(D42:O42)</f>
        <v>0</v>
      </c>
      <c r="Q42" s="47" t="e">
        <f>P42/$P$75</f>
        <v>#DIV/0!</v>
      </c>
      <c r="R42" s="35"/>
    </row>
    <row r="43" spans="1:18" ht="19.5" customHeight="1" x14ac:dyDescent="0.35">
      <c r="B43" s="16"/>
      <c r="C43" s="54" t="s">
        <v>61</v>
      </c>
      <c r="D43" s="41">
        <v>0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52">
        <f t="shared" ref="P43:P45" si="6">SUM(D43:O43)</f>
        <v>0</v>
      </c>
      <c r="Q43" s="47" t="e">
        <f t="shared" ref="Q43:Q45" si="7">P43/$P$75</f>
        <v>#DIV/0!</v>
      </c>
    </row>
    <row r="44" spans="1:18" ht="19.5" customHeight="1" x14ac:dyDescent="0.35">
      <c r="B44" s="16"/>
      <c r="C44" s="55" t="s">
        <v>53</v>
      </c>
      <c r="D44" s="41">
        <v>0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52">
        <f t="shared" si="6"/>
        <v>0</v>
      </c>
      <c r="Q44" s="47" t="e">
        <f t="shared" si="7"/>
        <v>#DIV/0!</v>
      </c>
    </row>
    <row r="45" spans="1:18" ht="19.5" customHeight="1" x14ac:dyDescent="0.35">
      <c r="B45" s="16"/>
      <c r="C45" s="55" t="s">
        <v>1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52">
        <f t="shared" si="6"/>
        <v>0</v>
      </c>
      <c r="Q45" s="47" t="e">
        <f t="shared" si="7"/>
        <v>#DIV/0!</v>
      </c>
    </row>
    <row r="46" spans="1:18" ht="9.9499999999999993" customHeight="1" x14ac:dyDescent="0.35">
      <c r="B46" s="17"/>
      <c r="C46" s="17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18"/>
      <c r="Q46" s="19"/>
    </row>
    <row r="47" spans="1:18" ht="19.5" customHeight="1" x14ac:dyDescent="0.35">
      <c r="B47" s="81" t="s">
        <v>47</v>
      </c>
      <c r="C47" s="33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8">
        <f>SUM(P48:P52)</f>
        <v>0</v>
      </c>
      <c r="Q47" s="59" t="e">
        <f>P47/$P$75</f>
        <v>#DIV/0!</v>
      </c>
    </row>
    <row r="48" spans="1:18" ht="19.5" customHeight="1" x14ac:dyDescent="0.35">
      <c r="B48" s="16"/>
      <c r="C48" s="56" t="s">
        <v>56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52">
        <f>SUM(D48:O48)</f>
        <v>0</v>
      </c>
      <c r="Q48" s="47" t="e">
        <f>P48/$P$75</f>
        <v>#DIV/0!</v>
      </c>
    </row>
    <row r="49" spans="2:18" ht="19.5" customHeight="1" x14ac:dyDescent="0.35">
      <c r="B49" s="16"/>
      <c r="C49" s="56" t="s">
        <v>57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52">
        <f t="shared" ref="P49:P52" si="8">SUM(D49:O49)</f>
        <v>0</v>
      </c>
      <c r="Q49" s="47" t="e">
        <f t="shared" ref="Q49:Q52" si="9">P49/$P$75</f>
        <v>#DIV/0!</v>
      </c>
    </row>
    <row r="50" spans="2:18" ht="19.5" customHeight="1" x14ac:dyDescent="0.35">
      <c r="B50" s="16"/>
      <c r="C50" s="56" t="s">
        <v>48</v>
      </c>
      <c r="D50" s="41">
        <v>0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52">
        <f t="shared" si="8"/>
        <v>0</v>
      </c>
      <c r="Q50" s="47" t="e">
        <f t="shared" si="9"/>
        <v>#DIV/0!</v>
      </c>
    </row>
    <row r="51" spans="2:18" ht="19.5" customHeight="1" x14ac:dyDescent="0.35">
      <c r="B51" s="16"/>
      <c r="C51" s="56" t="s">
        <v>49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52">
        <f t="shared" si="8"/>
        <v>0</v>
      </c>
      <c r="Q51" s="47" t="e">
        <f t="shared" si="9"/>
        <v>#DIV/0!</v>
      </c>
    </row>
    <row r="52" spans="2:18" ht="19.5" customHeight="1" x14ac:dyDescent="0.35">
      <c r="B52" s="16"/>
      <c r="C52" s="56" t="s">
        <v>1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41">
        <v>0</v>
      </c>
      <c r="O52" s="41">
        <v>0</v>
      </c>
      <c r="P52" s="52">
        <f t="shared" si="8"/>
        <v>0</v>
      </c>
      <c r="Q52" s="47" t="e">
        <f t="shared" si="9"/>
        <v>#DIV/0!</v>
      </c>
    </row>
    <row r="53" spans="2:18" ht="9.9499999999999993" customHeight="1" x14ac:dyDescent="0.35">
      <c r="B53" s="17"/>
      <c r="C53" s="17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9"/>
    </row>
    <row r="54" spans="2:18" ht="19.5" customHeight="1" x14ac:dyDescent="0.35">
      <c r="B54" s="81" t="s">
        <v>0</v>
      </c>
      <c r="C54" s="33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8">
        <f>SUM(P55:P59)</f>
        <v>0</v>
      </c>
      <c r="Q54" s="59" t="e">
        <f>P54/$P$75</f>
        <v>#DIV/0!</v>
      </c>
    </row>
    <row r="55" spans="2:18" ht="19.5" customHeight="1" x14ac:dyDescent="0.35">
      <c r="B55" s="16"/>
      <c r="C55" s="56" t="s">
        <v>55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41">
        <v>0</v>
      </c>
      <c r="O55" s="41">
        <v>0</v>
      </c>
      <c r="P55" s="52">
        <f>SUM(D55:O55)</f>
        <v>0</v>
      </c>
      <c r="Q55" s="47" t="e">
        <f>P55/$P$75</f>
        <v>#DIV/0!</v>
      </c>
    </row>
    <row r="56" spans="2:18" ht="19.5" customHeight="1" x14ac:dyDescent="0.35">
      <c r="B56" s="16"/>
      <c r="C56" s="56" t="s">
        <v>54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41">
        <v>0</v>
      </c>
      <c r="O56" s="41">
        <v>0</v>
      </c>
      <c r="P56" s="52">
        <f t="shared" ref="P56:P59" si="10">SUM(D56:O56)</f>
        <v>0</v>
      </c>
      <c r="Q56" s="47" t="e">
        <f t="shared" ref="Q56:Q59" si="11">P56/$P$75</f>
        <v>#DIV/0!</v>
      </c>
    </row>
    <row r="57" spans="2:18" ht="19.5" customHeight="1" x14ac:dyDescent="0.35">
      <c r="B57" s="16"/>
      <c r="C57" s="56" t="s">
        <v>58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52">
        <f t="shared" si="10"/>
        <v>0</v>
      </c>
      <c r="Q57" s="47" t="e">
        <f t="shared" si="11"/>
        <v>#DIV/0!</v>
      </c>
    </row>
    <row r="58" spans="2:18" ht="19.5" customHeight="1" x14ac:dyDescent="0.35">
      <c r="B58" s="16"/>
      <c r="C58" s="56" t="s">
        <v>62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52">
        <f t="shared" si="10"/>
        <v>0</v>
      </c>
      <c r="Q58" s="47" t="e">
        <f t="shared" si="11"/>
        <v>#DIV/0!</v>
      </c>
    </row>
    <row r="59" spans="2:18" ht="19.5" customHeight="1" x14ac:dyDescent="0.35">
      <c r="B59" s="16"/>
      <c r="C59" s="56" t="s">
        <v>1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52">
        <f t="shared" si="10"/>
        <v>0</v>
      </c>
      <c r="Q59" s="47" t="e">
        <f t="shared" si="11"/>
        <v>#DIV/0!</v>
      </c>
    </row>
    <row r="60" spans="2:18" ht="9.9499999999999993" customHeight="1" x14ac:dyDescent="0.35"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34"/>
    </row>
    <row r="61" spans="2:18" ht="19.5" customHeight="1" x14ac:dyDescent="0.35">
      <c r="B61" s="81" t="s">
        <v>9</v>
      </c>
      <c r="C61" s="33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8">
        <f>SUM(P62:P67)</f>
        <v>0</v>
      </c>
      <c r="Q61" s="59" t="e">
        <f>P61/$P$75</f>
        <v>#DIV/0!</v>
      </c>
      <c r="R61" s="34"/>
    </row>
    <row r="62" spans="2:18" ht="19.5" customHeight="1" x14ac:dyDescent="0.35">
      <c r="B62" s="16"/>
      <c r="C62" s="56" t="s">
        <v>2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52">
        <f>SUM(D62:O62)</f>
        <v>0</v>
      </c>
      <c r="Q62" s="47" t="e">
        <f>P62/$P$75</f>
        <v>#DIV/0!</v>
      </c>
    </row>
    <row r="63" spans="2:18" ht="19.5" customHeight="1" x14ac:dyDescent="0.35">
      <c r="B63" s="16"/>
      <c r="C63" s="56" t="s">
        <v>50</v>
      </c>
      <c r="D63" s="41">
        <v>0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1">
        <v>0</v>
      </c>
      <c r="K63" s="41">
        <v>0</v>
      </c>
      <c r="L63" s="41">
        <v>0</v>
      </c>
      <c r="M63" s="41">
        <v>0</v>
      </c>
      <c r="N63" s="41">
        <v>0</v>
      </c>
      <c r="O63" s="41">
        <v>0</v>
      </c>
      <c r="P63" s="52">
        <f t="shared" ref="P63:P67" si="12">SUM(D63:O63)</f>
        <v>0</v>
      </c>
      <c r="Q63" s="47" t="e">
        <f t="shared" ref="Q63:Q67" si="13">P63/$P$75</f>
        <v>#DIV/0!</v>
      </c>
    </row>
    <row r="64" spans="2:18" ht="19.5" customHeight="1" x14ac:dyDescent="0.35">
      <c r="B64" s="16"/>
      <c r="C64" s="56" t="s">
        <v>5</v>
      </c>
      <c r="D64" s="41">
        <v>0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52">
        <f t="shared" si="12"/>
        <v>0</v>
      </c>
      <c r="Q64" s="47" t="e">
        <f t="shared" si="13"/>
        <v>#DIV/0!</v>
      </c>
    </row>
    <row r="65" spans="2:17" ht="19.5" customHeight="1" x14ac:dyDescent="0.35">
      <c r="B65" s="16"/>
      <c r="C65" s="56" t="s">
        <v>6</v>
      </c>
      <c r="D65" s="41">
        <v>0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52">
        <f t="shared" si="12"/>
        <v>0</v>
      </c>
      <c r="Q65" s="47" t="e">
        <f t="shared" si="13"/>
        <v>#DIV/0!</v>
      </c>
    </row>
    <row r="66" spans="2:17" ht="19.5" customHeight="1" x14ac:dyDescent="0.35">
      <c r="B66" s="16"/>
      <c r="C66" s="56" t="s">
        <v>59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52">
        <f t="shared" si="12"/>
        <v>0</v>
      </c>
      <c r="Q66" s="47" t="e">
        <f t="shared" si="13"/>
        <v>#DIV/0!</v>
      </c>
    </row>
    <row r="67" spans="2:17" ht="19.5" customHeight="1" x14ac:dyDescent="0.35">
      <c r="B67" s="16"/>
      <c r="C67" s="56" t="s">
        <v>1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52">
        <f t="shared" si="12"/>
        <v>0</v>
      </c>
      <c r="Q67" s="47" t="e">
        <f t="shared" si="13"/>
        <v>#DIV/0!</v>
      </c>
    </row>
    <row r="68" spans="2:17" ht="9.9499999999999993" customHeight="1" x14ac:dyDescent="0.35">
      <c r="B68" s="17"/>
      <c r="C68" s="17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</row>
    <row r="69" spans="2:17" ht="19.5" customHeight="1" x14ac:dyDescent="0.35">
      <c r="B69" s="81" t="s">
        <v>11</v>
      </c>
      <c r="C69" s="33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8">
        <f>SUM(P70:P73)</f>
        <v>0</v>
      </c>
      <c r="Q69" s="59" t="e">
        <f>P69/$P$75</f>
        <v>#DIV/0!</v>
      </c>
    </row>
    <row r="70" spans="2:17" ht="19.5" customHeight="1" x14ac:dyDescent="0.35">
      <c r="B70" s="16"/>
      <c r="C70" s="56" t="s">
        <v>60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41">
        <v>0</v>
      </c>
      <c r="J70" s="41">
        <v>0</v>
      </c>
      <c r="K70" s="41">
        <v>0</v>
      </c>
      <c r="L70" s="41">
        <v>0</v>
      </c>
      <c r="M70" s="41">
        <v>0</v>
      </c>
      <c r="N70" s="41">
        <v>0</v>
      </c>
      <c r="O70" s="41">
        <v>0</v>
      </c>
      <c r="P70" s="52">
        <f>SUM(D70:O70)</f>
        <v>0</v>
      </c>
      <c r="Q70" s="47" t="e">
        <f>P70/$P$75</f>
        <v>#DIV/0!</v>
      </c>
    </row>
    <row r="71" spans="2:17" ht="19.5" customHeight="1" x14ac:dyDescent="0.35">
      <c r="B71" s="16"/>
      <c r="C71" s="56" t="s">
        <v>51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52">
        <f t="shared" ref="P71:P73" si="14">SUM(D71:O71)</f>
        <v>0</v>
      </c>
      <c r="Q71" s="47" t="e">
        <f t="shared" ref="Q71:Q73" si="15">P71/$P$75</f>
        <v>#DIV/0!</v>
      </c>
    </row>
    <row r="72" spans="2:17" ht="19.5" customHeight="1" x14ac:dyDescent="0.35">
      <c r="B72" s="16"/>
      <c r="C72" s="60" t="s">
        <v>63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41">
        <v>0</v>
      </c>
      <c r="J72" s="41">
        <v>0</v>
      </c>
      <c r="K72" s="41">
        <v>0</v>
      </c>
      <c r="L72" s="41">
        <v>0</v>
      </c>
      <c r="M72" s="41">
        <v>0</v>
      </c>
      <c r="N72" s="41">
        <v>0</v>
      </c>
      <c r="O72" s="41">
        <v>0</v>
      </c>
      <c r="P72" s="52">
        <f t="shared" si="14"/>
        <v>0</v>
      </c>
      <c r="Q72" s="47" t="e">
        <f t="shared" si="15"/>
        <v>#DIV/0!</v>
      </c>
    </row>
    <row r="73" spans="2:17" ht="19.5" customHeight="1" x14ac:dyDescent="0.35">
      <c r="B73" s="16"/>
      <c r="C73" s="56" t="s">
        <v>1</v>
      </c>
      <c r="D73" s="41">
        <v>0</v>
      </c>
      <c r="E73" s="41">
        <v>0</v>
      </c>
      <c r="F73" s="41">
        <v>0</v>
      </c>
      <c r="G73" s="41">
        <v>0</v>
      </c>
      <c r="H73" s="41">
        <v>0</v>
      </c>
      <c r="I73" s="41">
        <v>0</v>
      </c>
      <c r="J73" s="41">
        <v>0</v>
      </c>
      <c r="K73" s="41">
        <v>0</v>
      </c>
      <c r="L73" s="41">
        <v>0</v>
      </c>
      <c r="M73" s="41">
        <v>0</v>
      </c>
      <c r="N73" s="41">
        <v>0</v>
      </c>
      <c r="O73" s="41">
        <v>0</v>
      </c>
      <c r="P73" s="52">
        <f t="shared" si="14"/>
        <v>0</v>
      </c>
      <c r="Q73" s="47" t="e">
        <f t="shared" si="15"/>
        <v>#DIV/0!</v>
      </c>
    </row>
    <row r="74" spans="2:17" ht="9.9499999999999993" customHeight="1" x14ac:dyDescent="0.35"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</row>
    <row r="75" spans="2:17" ht="19.5" customHeight="1" x14ac:dyDescent="0.35">
      <c r="B75" s="79" t="s">
        <v>19</v>
      </c>
      <c r="C75" s="31"/>
      <c r="D75" s="39">
        <f>SUM(D42:D45,D48:D52,D55:D59,D62:D67,D70:D73)</f>
        <v>0</v>
      </c>
      <c r="E75" s="39">
        <f t="shared" ref="E75:O75" si="16">SUM(E42:E45,E48:E52,E55:E59,E62:E67,E70:E73)</f>
        <v>0</v>
      </c>
      <c r="F75" s="39">
        <f t="shared" si="16"/>
        <v>0</v>
      </c>
      <c r="G75" s="39">
        <f t="shared" si="16"/>
        <v>0</v>
      </c>
      <c r="H75" s="39">
        <f t="shared" si="16"/>
        <v>0</v>
      </c>
      <c r="I75" s="39">
        <f t="shared" si="16"/>
        <v>0</v>
      </c>
      <c r="J75" s="39">
        <f t="shared" si="16"/>
        <v>0</v>
      </c>
      <c r="K75" s="39">
        <f t="shared" si="16"/>
        <v>0</v>
      </c>
      <c r="L75" s="39">
        <f t="shared" si="16"/>
        <v>0</v>
      </c>
      <c r="M75" s="39">
        <f t="shared" si="16"/>
        <v>0</v>
      </c>
      <c r="N75" s="39">
        <f t="shared" si="16"/>
        <v>0</v>
      </c>
      <c r="O75" s="39">
        <f t="shared" si="16"/>
        <v>0</v>
      </c>
      <c r="P75" s="39">
        <f>SUM(P42:P45,P48:P52,P55:P59,P62:P67,P70:P73)</f>
        <v>0</v>
      </c>
      <c r="Q75" s="80" t="e">
        <f>P75/P75</f>
        <v>#DIV/0!</v>
      </c>
    </row>
    <row r="76" spans="2:17" ht="19.5" customHeight="1" x14ac:dyDescent="0.35"/>
    <row r="77" spans="2:17" ht="19.5" hidden="1" customHeight="1" x14ac:dyDescent="0.35"/>
    <row r="78" spans="2:17" ht="19.5" hidden="1" customHeight="1" x14ac:dyDescent="0.35"/>
    <row r="79" spans="2:17" ht="19.5" hidden="1" customHeight="1" x14ac:dyDescent="0.35"/>
    <row r="80" spans="2:17" ht="19.5" hidden="1" customHeight="1" x14ac:dyDescent="0.35"/>
    <row r="81" ht="19.5" hidden="1" customHeight="1" x14ac:dyDescent="0.35"/>
    <row r="82" ht="19.5" hidden="1" customHeight="1" x14ac:dyDescent="0.35"/>
  </sheetData>
  <sheetProtection selectLockedCells="1"/>
  <conditionalFormatting sqref="D29:Q30">
    <cfRule type="expression" dxfId="0" priority="1">
      <formula>D29&lt;0</formula>
    </cfRule>
  </conditionalFormatting>
  <dataValidations count="1">
    <dataValidation type="list" allowBlank="1" showInputMessage="1" showErrorMessage="1" errorTitle="Whoops!" error="This cell needs to be a month of the year. If you're not sure what to enter, click Cancel and use the drop down list to make a selection." sqref="B26">
      <formula1>"JAN,FEB,MAR,APR,MAY,JUN,JUL,AUG,SEP,OCT,NOV,DEC"</formula1>
    </dataValidation>
  </dataValidations>
  <printOptions horizontalCentered="1"/>
  <pageMargins left="0.25" right="0.25" top="0.75" bottom="0.75" header="0.3" footer="0.3"/>
  <pageSetup scale="53" orientation="portrait" r:id="rId1"/>
  <ignoredErrors>
    <ignoredError sqref="Q29 Q38 Q33:Q37 Q75 Q70:Q73 Q62:Q67 Q55:Q59 Q48:Q52 Q42:Q45 Q41 Q46:Q47 Q53:Q54 Q60:Q61 Q68:Q69" evalError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Monthly Scroll">
              <controlPr defaultSize="0" print="0" autoPict="0" altText="Click to cycle the budget summary by month.">
                <anchor moveWithCells="1" sizeWithCells="1">
                  <from>
                    <xdr:col>2</xdr:col>
                    <xdr:colOff>1247775</xdr:colOff>
                    <xdr:row>21</xdr:row>
                    <xdr:rowOff>57150</xdr:rowOff>
                  </from>
                  <to>
                    <xdr:col>16</xdr:col>
                    <xdr:colOff>619125</xdr:colOff>
                    <xdr:row>22</xdr:row>
                    <xdr:rowOff>76200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>
          <x14:colorSeries theme="6"/>
          <x14:colorNegative theme="6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'Monthly College Budget'!D75:O75</xm:f>
              <xm:sqref>A75</xm:sqref>
            </x14:sparkline>
            <x14:sparkline>
              <xm:f>'Monthly College Budget'!D41:O41</xm:f>
              <xm:sqref>A41</xm:sqref>
            </x14:sparkline>
            <x14:sparkline>
              <xm:f>'Monthly College Budget'!D30:O30</xm:f>
              <xm:sqref>A30</xm:sqref>
            </x14:sparkline>
            <x14:sparkline>
              <xm:f>'Monthly College Budget'!D61:O61</xm:f>
              <xm:sqref>A61</xm:sqref>
            </x14:sparkline>
            <x14:sparkline>
              <xm:f>'Monthly College Budget'!D54:O54</xm:f>
              <xm:sqref>A54</xm:sqref>
            </x14:sparkline>
            <x14:sparkline>
              <xm:f>'Monthly College Budget'!D29:O29</xm:f>
              <xm:sqref>A29</xm:sqref>
            </x14:sparkline>
            <x14:sparkline>
              <xm:f>'Monthly College Budget'!D47:O47</xm:f>
              <xm:sqref>A47</xm:sqref>
            </x14:sparkline>
            <x14:sparkline>
              <xm:f>'Monthly College Budget'!D38:O38</xm:f>
              <xm:sqref>A38</xm:sqref>
            </x14:sparkline>
            <x14:sparkline>
              <xm:f>'Monthly College Budget'!D69:O69</xm:f>
              <xm:sqref>A69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24"/>
  <sheetViews>
    <sheetView showGridLines="0" zoomScaleNormal="100" workbookViewId="0">
      <selection activeCell="D3" sqref="D3"/>
    </sheetView>
  </sheetViews>
  <sheetFormatPr defaultRowHeight="15" x14ac:dyDescent="0.3"/>
  <cols>
    <col min="1" max="2" width="9.140625" style="2"/>
    <col min="3" max="3" width="46.42578125" style="2" customWidth="1"/>
    <col min="4" max="16384" width="9.140625" style="2"/>
  </cols>
  <sheetData>
    <row r="1" spans="1:16" x14ac:dyDescent="0.3">
      <c r="A1" s="2" t="s">
        <v>25</v>
      </c>
    </row>
    <row r="3" spans="1:16" x14ac:dyDescent="0.3">
      <c r="D3" s="2" t="str">
        <f ca="1">IFERROR(UPPER(TEXT(VALUE(SelectedPeriod&amp;" 1"),"mmm")),"year")</f>
        <v>SEP</v>
      </c>
    </row>
    <row r="5" spans="1:16" x14ac:dyDescent="0.3">
      <c r="D5" s="1" t="s">
        <v>15</v>
      </c>
      <c r="E5" s="1"/>
      <c r="F5" s="1"/>
    </row>
    <row r="6" spans="1:16" x14ac:dyDescent="0.3">
      <c r="D6" s="2" t="str">
        <f ca="1">D3&amp;" income:"</f>
        <v>SEP income:</v>
      </c>
      <c r="F6" s="2" t="str">
        <f ca="1">TEXT(INDEX('Monthly College Budget'!$D$38:$P$38,,SelectedPeriodColumn),"$#,###")</f>
        <v>$</v>
      </c>
    </row>
    <row r="7" spans="1:16" x14ac:dyDescent="0.3">
      <c r="D7" s="2" t="str">
        <f ca="1">D3&amp;" expenses:"</f>
        <v>SEP expenses:</v>
      </c>
      <c r="F7" s="2" t="str">
        <f ca="1">TEXT(INDEX('Monthly College Budget'!$D$75:$P$75,,SelectedPeriodColumn),"$#,###")</f>
        <v>$</v>
      </c>
    </row>
    <row r="8" spans="1:16" x14ac:dyDescent="0.3">
      <c r="D8" s="2" t="str">
        <f ca="1">D3&amp;" cash flow:"</f>
        <v>SEP cash flow:</v>
      </c>
      <c r="E8" s="10">
        <f>INDEX('Monthly College Budget'!D29:P29,ScrollBarValue)</f>
        <v>0</v>
      </c>
      <c r="F8" s="2" t="str">
        <f>TEXT(E8,"$#,###")</f>
        <v>$</v>
      </c>
    </row>
    <row r="12" spans="1:16" x14ac:dyDescent="0.3">
      <c r="D12" s="10" t="s">
        <v>28</v>
      </c>
      <c r="E12" s="10" t="s">
        <v>29</v>
      </c>
      <c r="F12" s="10" t="s">
        <v>30</v>
      </c>
      <c r="G12" s="10" t="s">
        <v>31</v>
      </c>
      <c r="H12" s="10" t="s">
        <v>32</v>
      </c>
      <c r="I12" s="10" t="s">
        <v>33</v>
      </c>
      <c r="J12" s="10" t="s">
        <v>34</v>
      </c>
      <c r="K12" s="10" t="s">
        <v>35</v>
      </c>
      <c r="L12" s="10" t="s">
        <v>36</v>
      </c>
      <c r="M12" s="10" t="s">
        <v>37</v>
      </c>
      <c r="N12" s="10" t="s">
        <v>38</v>
      </c>
      <c r="O12" s="10" t="s">
        <v>39</v>
      </c>
      <c r="P12" s="10" t="s">
        <v>40</v>
      </c>
    </row>
    <row r="13" spans="1:16" x14ac:dyDescent="0.3">
      <c r="C13" s="3" t="s">
        <v>16</v>
      </c>
      <c r="D13" s="4">
        <v>1</v>
      </c>
    </row>
    <row r="14" spans="1:16" x14ac:dyDescent="0.3">
      <c r="C14" s="3" t="s">
        <v>17</v>
      </c>
      <c r="D14" s="10">
        <f ca="1">IF(SelectedPeriod='Monthly College Budget'!D$32,IF('Monthly College Budget'!$D$29:$P$29&gt;=0,'Monthly College Budget'!$D$29:$P$29,NA()),NA())</f>
        <v>0</v>
      </c>
      <c r="E14" s="10" t="e">
        <f ca="1">IF(SelectedPeriod='Monthly College Budget'!E$32,IF('Monthly College Budget'!$D$29:$P$29&gt;=0,'Monthly College Budget'!$D$29:$P$29,NA()),NA())</f>
        <v>#N/A</v>
      </c>
      <c r="F14" s="10" t="e">
        <f ca="1">IF(SelectedPeriod='Monthly College Budget'!F$32,IF('Monthly College Budget'!$D$29:$P$29&gt;=0,'Monthly College Budget'!$D$29:$P$29,NA()),NA())</f>
        <v>#N/A</v>
      </c>
      <c r="G14" s="10" t="e">
        <f ca="1">IF(SelectedPeriod='Monthly College Budget'!G$32,IF('Monthly College Budget'!$D$29:$P$29&gt;=0,'Monthly College Budget'!$D$29:$P$29,NA()),NA())</f>
        <v>#N/A</v>
      </c>
      <c r="H14" s="10" t="e">
        <f ca="1">IF(SelectedPeriod='Monthly College Budget'!H$32,IF('Monthly College Budget'!$D$29:$P$29&gt;=0,'Monthly College Budget'!$D$29:$P$29,NA()),NA())</f>
        <v>#N/A</v>
      </c>
      <c r="I14" s="10" t="e">
        <f ca="1">IF(SelectedPeriod='Monthly College Budget'!I$32,IF('Monthly College Budget'!$D$29:$P$29&gt;=0,'Monthly College Budget'!$D$29:$P$29,NA()),NA())</f>
        <v>#N/A</v>
      </c>
      <c r="J14" s="10" t="e">
        <f ca="1">IF(SelectedPeriod='Monthly College Budget'!J$32,IF('Monthly College Budget'!$D$29:$P$29&gt;=0,'Monthly College Budget'!$D$29:$P$29,NA()),NA())</f>
        <v>#N/A</v>
      </c>
      <c r="K14" s="10" t="e">
        <f ca="1">IF(SelectedPeriod='Monthly College Budget'!K$32,IF('Monthly College Budget'!$D$29:$P$29&gt;=0,'Monthly College Budget'!$D$29:$P$29,NA()),NA())</f>
        <v>#N/A</v>
      </c>
      <c r="L14" s="10" t="e">
        <f ca="1">IF(SelectedPeriod='Monthly College Budget'!L$32,IF('Monthly College Budget'!$D$29:$P$29&gt;=0,'Monthly College Budget'!$D$29:$P$29,NA()),NA())</f>
        <v>#N/A</v>
      </c>
      <c r="M14" s="10" t="e">
        <f ca="1">IF(SelectedPeriod='Monthly College Budget'!M$32,IF('Monthly College Budget'!$D$29:$P$29&gt;=0,'Monthly College Budget'!$D$29:$P$29,NA()),NA())</f>
        <v>#N/A</v>
      </c>
      <c r="N14" s="10" t="e">
        <f ca="1">IF(SelectedPeriod='Monthly College Budget'!N$32,IF('Monthly College Budget'!$D$29:$P$29&gt;=0,'Monthly College Budget'!$D$29:$P$29,NA()),NA())</f>
        <v>#N/A</v>
      </c>
      <c r="O14" s="10" t="e">
        <f ca="1">IF(SelectedPeriod='Monthly College Budget'!O$32,IF('Monthly College Budget'!$D$29:$P$29&gt;=0,'Monthly College Budget'!$D$29:$P$29,NA()),NA())</f>
        <v>#N/A</v>
      </c>
      <c r="P14" s="10" t="e">
        <f ca="1">IF(SelectedPeriod='Monthly College Budget'!P$32,IF('Monthly College Budget'!$D$29:$P$29&gt;=0,'Monthly College Budget'!$D$29:$P$29,NA()),NA())</f>
        <v>#N/A</v>
      </c>
    </row>
    <row r="15" spans="1:16" x14ac:dyDescent="0.3">
      <c r="C15" s="3" t="s">
        <v>18</v>
      </c>
      <c r="D15" s="10" t="e">
        <f ca="1">IF(SelectedPeriod='Monthly College Budget'!D$32,IF('Monthly College Budget'!$D$29:$P$29&lt;0,'Monthly College Budget'!$D$29:$P$29,NA()),NA())</f>
        <v>#N/A</v>
      </c>
      <c r="E15" s="10" t="e">
        <f ca="1">IF(SelectedPeriod='Monthly College Budget'!E$32,IF('Monthly College Budget'!$D$29:$P$29&lt;0,'Monthly College Budget'!$D$29:$P$29,NA()),NA())</f>
        <v>#N/A</v>
      </c>
      <c r="F15" s="10" t="e">
        <f ca="1">IF(SelectedPeriod='Monthly College Budget'!F$32,IF('Monthly College Budget'!$D$29:$P$29&lt;0,'Monthly College Budget'!$D$29:$P$29,NA()),NA())</f>
        <v>#N/A</v>
      </c>
      <c r="G15" s="10" t="e">
        <f ca="1">IF(SelectedPeriod='Monthly College Budget'!G$32,IF('Monthly College Budget'!$D$29:$P$29&lt;0,'Monthly College Budget'!$D$29:$P$29,NA()),NA())</f>
        <v>#N/A</v>
      </c>
      <c r="H15" s="10" t="e">
        <f ca="1">IF(SelectedPeriod='Monthly College Budget'!H$32,IF('Monthly College Budget'!$D$29:$P$29&lt;0,'Monthly College Budget'!$D$29:$P$29,NA()),NA())</f>
        <v>#N/A</v>
      </c>
      <c r="I15" s="10" t="e">
        <f ca="1">IF(SelectedPeriod='Monthly College Budget'!I$32,IF('Monthly College Budget'!$D$29:$P$29&lt;0,'Monthly College Budget'!$D$29:$P$29,NA()),NA())</f>
        <v>#N/A</v>
      </c>
      <c r="J15" s="10" t="e">
        <f ca="1">IF(SelectedPeriod='Monthly College Budget'!J$32,IF('Monthly College Budget'!$D$29:$P$29&lt;0,'Monthly College Budget'!$D$29:$P$29,NA()),NA())</f>
        <v>#N/A</v>
      </c>
      <c r="K15" s="10" t="e">
        <f ca="1">IF(SelectedPeriod='Monthly College Budget'!K$32,IF('Monthly College Budget'!$D$29:$P$29&lt;0,'Monthly College Budget'!$D$29:$P$29,NA()),NA())</f>
        <v>#N/A</v>
      </c>
      <c r="L15" s="10" t="e">
        <f ca="1">IF(SelectedPeriod='Monthly College Budget'!L$32,IF('Monthly College Budget'!$D$29:$P$29&lt;0,'Monthly College Budget'!$D$29:$P$29,NA()),NA())</f>
        <v>#N/A</v>
      </c>
      <c r="M15" s="10" t="e">
        <f ca="1">IF(SelectedPeriod='Monthly College Budget'!M$32,IF('Monthly College Budget'!$D$29:$P$29&lt;0,'Monthly College Budget'!$D$29:$P$29,NA()),NA())</f>
        <v>#N/A</v>
      </c>
      <c r="N15" s="10" t="e">
        <f ca="1">IF(SelectedPeriod='Monthly College Budget'!N$32,IF('Monthly College Budget'!$D$29:$P$29&lt;0,'Monthly College Budget'!$D$29:$P$29,NA()),NA())</f>
        <v>#N/A</v>
      </c>
      <c r="O15" s="10" t="e">
        <f ca="1">IF(SelectedPeriod='Monthly College Budget'!O$32,IF('Monthly College Budget'!$D$29:$P$29&lt;0,'Monthly College Budget'!$D$29:$P$29,NA()),NA())</f>
        <v>#N/A</v>
      </c>
      <c r="P15" s="10" t="e">
        <f ca="1">IF(SelectedPeriod='Monthly College Budget'!P$32,IF('Monthly College Budget'!$D$29:$P$29&lt;0,'Monthly College Budget'!$D$29:$P$29,NA()),NA())</f>
        <v>#N/A</v>
      </c>
    </row>
    <row r="18" spans="3:4" x14ac:dyDescent="0.3">
      <c r="C18" s="12" t="s">
        <v>26</v>
      </c>
      <c r="D18" s="1"/>
    </row>
    <row r="19" spans="3:4" x14ac:dyDescent="0.3">
      <c r="C19" s="2" t="s">
        <v>7</v>
      </c>
      <c r="D19" s="11" t="e">
        <f>'Monthly College Budget'!Q33</f>
        <v>#DIV/0!</v>
      </c>
    </row>
    <row r="20" spans="3:4" x14ac:dyDescent="0.3">
      <c r="C20" s="2" t="s">
        <v>27</v>
      </c>
      <c r="D20" s="11" t="e">
        <f>'Monthly College Budget'!Q34</f>
        <v>#DIV/0!</v>
      </c>
    </row>
    <row r="21" spans="3:4" x14ac:dyDescent="0.3">
      <c r="C21" s="2" t="s">
        <v>3</v>
      </c>
      <c r="D21" s="11" t="e">
        <f>'Monthly College Budget'!Q35</f>
        <v>#DIV/0!</v>
      </c>
    </row>
    <row r="22" spans="3:4" x14ac:dyDescent="0.3">
      <c r="C22" s="2" t="s">
        <v>8</v>
      </c>
      <c r="D22" s="11" t="e">
        <f>'Monthly College Budget'!Q36</f>
        <v>#DIV/0!</v>
      </c>
    </row>
    <row r="23" spans="3:4" x14ac:dyDescent="0.3">
      <c r="C23" s="2" t="s">
        <v>4</v>
      </c>
      <c r="D23" s="11" t="e">
        <f>'Monthly College Budget'!Q37</f>
        <v>#DIV/0!</v>
      </c>
    </row>
    <row r="24" spans="3:4" x14ac:dyDescent="0.3">
      <c r="D24" s="11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3C0249ED-8F06-41E2-B83E-860D0A8A52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Monthly College Budget</vt:lpstr>
      <vt:lpstr>chart_calcs</vt:lpstr>
      <vt:lpstr>income_percent_selected_period</vt:lpstr>
      <vt:lpstr>PercentsIncome</vt:lpstr>
      <vt:lpstr>Periods</vt:lpstr>
      <vt:lpstr>ScrollBarValue</vt:lpstr>
      <vt:lpstr>SelectedStartMonth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Rawlings, Anne</dc:creator>
  <cp:lastModifiedBy>Courtney Dowling</cp:lastModifiedBy>
  <cp:lastPrinted>2017-12-11T15:50:43Z</cp:lastPrinted>
  <dcterms:created xsi:type="dcterms:W3CDTF">2016-06-23T13:21:35Z</dcterms:created>
  <dcterms:modified xsi:type="dcterms:W3CDTF">2019-04-15T18:19:06Z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TC029300479991</vt:lpwstr>
  </property>
</Properties>
</file>